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（まちむら版）ざっくり原価シート2020" sheetId="14" r:id="rId1"/>
    <sheet name="Sheet1" sheetId="12" r:id="rId2"/>
  </sheets>
  <calcPr calcId="145621"/>
</workbook>
</file>

<file path=xl/calcChain.xml><?xml version="1.0" encoding="utf-8"?>
<calcChain xmlns="http://schemas.openxmlformats.org/spreadsheetml/2006/main">
  <c r="AQ42" i="14" l="1"/>
  <c r="AL32" i="14"/>
  <c r="AG51" i="14" l="1"/>
  <c r="AG50" i="14"/>
  <c r="F45" i="14"/>
  <c r="AD19" i="14"/>
  <c r="P19" i="14"/>
  <c r="P23" i="14" s="1"/>
  <c r="AQ9" i="14" s="1"/>
  <c r="AQ11" i="14" s="1"/>
  <c r="AQ13" i="14" s="1"/>
  <c r="AQ14" i="14" s="1"/>
  <c r="L19" i="14"/>
  <c r="L23" i="14" s="1"/>
  <c r="AD11" i="14"/>
  <c r="AD22" i="14" s="1"/>
  <c r="F8" i="14" l="1"/>
  <c r="AL34" i="14"/>
  <c r="AG52" i="14"/>
  <c r="AL44" i="14" s="1"/>
  <c r="F55" i="14"/>
  <c r="R50" i="14" s="1"/>
  <c r="R52" i="14" s="1"/>
  <c r="F54" i="14"/>
  <c r="F52" i="14"/>
  <c r="F53" i="14"/>
  <c r="F48" i="14" l="1"/>
  <c r="AL33" i="14" s="1"/>
  <c r="R51" i="14"/>
  <c r="AL37" i="14" s="1"/>
  <c r="AL38" i="14" s="1"/>
  <c r="AL45" i="14"/>
  <c r="F46" i="14"/>
  <c r="AQ41" i="14" l="1"/>
  <c r="AL40" i="14" s="1"/>
  <c r="AL41" i="14"/>
  <c r="AL27" i="14"/>
  <c r="F50" i="14"/>
  <c r="AL29" i="14" s="1"/>
  <c r="AL28" i="14"/>
</calcChain>
</file>

<file path=xl/sharedStrings.xml><?xml version="1.0" encoding="utf-8"?>
<sst xmlns="http://schemas.openxmlformats.org/spreadsheetml/2006/main" count="163" uniqueCount="128">
  <si>
    <t>収入　</t>
    <rPh sb="0" eb="2">
      <t>シュウニュウ</t>
    </rPh>
    <phoneticPr fontId="7"/>
  </si>
  <si>
    <t>宿泊料金</t>
    <rPh sb="0" eb="2">
      <t>シュクハク</t>
    </rPh>
    <rPh sb="2" eb="4">
      <t>リョウキン</t>
    </rPh>
    <phoneticPr fontId="7"/>
  </si>
  <si>
    <t>宿泊客数</t>
    <rPh sb="0" eb="3">
      <t>シュクハクキャク</t>
    </rPh>
    <rPh sb="3" eb="4">
      <t>スウ</t>
    </rPh>
    <phoneticPr fontId="4"/>
  </si>
  <si>
    <t>稼働日数</t>
    <rPh sb="0" eb="2">
      <t>カドウ</t>
    </rPh>
    <rPh sb="2" eb="4">
      <t>ニッスウ</t>
    </rPh>
    <phoneticPr fontId="4"/>
  </si>
  <si>
    <t>家族Ⅰの専従者給与</t>
    <rPh sb="0" eb="2">
      <t>カゾク</t>
    </rPh>
    <rPh sb="4" eb="7">
      <t>センジュウシャ</t>
    </rPh>
    <rPh sb="7" eb="9">
      <t>キュウヨ</t>
    </rPh>
    <phoneticPr fontId="4"/>
  </si>
  <si>
    <t>受取利息</t>
    <rPh sb="0" eb="1">
      <t>ウ</t>
    </rPh>
    <rPh sb="1" eb="2">
      <t>ト</t>
    </rPh>
    <rPh sb="2" eb="4">
      <t>リソク</t>
    </rPh>
    <phoneticPr fontId="7"/>
  </si>
  <si>
    <t>1月</t>
    <rPh sb="1" eb="2">
      <t>ガツ</t>
    </rPh>
    <phoneticPr fontId="4"/>
  </si>
  <si>
    <t>経営者（あなた）の労働時間と労賃　試算</t>
    <rPh sb="0" eb="3">
      <t>ケイエイシャ</t>
    </rPh>
    <rPh sb="9" eb="11">
      <t>ロウドウ</t>
    </rPh>
    <rPh sb="11" eb="13">
      <t>ジカン</t>
    </rPh>
    <rPh sb="14" eb="16">
      <t>ロウチン</t>
    </rPh>
    <rPh sb="17" eb="19">
      <t>シサン</t>
    </rPh>
    <phoneticPr fontId="4"/>
  </si>
  <si>
    <t>その他の収入</t>
    <rPh sb="2" eb="3">
      <t>タ</t>
    </rPh>
    <rPh sb="4" eb="6">
      <t>シュウニュウ</t>
    </rPh>
    <phoneticPr fontId="7"/>
  </si>
  <si>
    <t>計（Ａ）　</t>
    <rPh sb="0" eb="1">
      <t>ケイ</t>
    </rPh>
    <phoneticPr fontId="7"/>
  </si>
  <si>
    <t>年間労働時間（Ｌ１）</t>
    <rPh sb="0" eb="2">
      <t>ネンカン</t>
    </rPh>
    <rPh sb="2" eb="4">
      <t>ロウドウ</t>
    </rPh>
    <rPh sb="4" eb="6">
      <t>ジカン</t>
    </rPh>
    <phoneticPr fontId="7"/>
  </si>
  <si>
    <t>支出</t>
    <rPh sb="0" eb="2">
      <t>シシュツ</t>
    </rPh>
    <phoneticPr fontId="7"/>
  </si>
  <si>
    <t>宿泊受入れに関する支出</t>
    <rPh sb="0" eb="2">
      <t>シュクハク</t>
    </rPh>
    <rPh sb="2" eb="3">
      <t>ウ</t>
    </rPh>
    <rPh sb="3" eb="4">
      <t>イ</t>
    </rPh>
    <rPh sb="6" eb="7">
      <t>カン</t>
    </rPh>
    <rPh sb="9" eb="11">
      <t>シシュツ</t>
    </rPh>
    <phoneticPr fontId="7"/>
  </si>
  <si>
    <t>材料費</t>
    <rPh sb="0" eb="3">
      <t>ザイリョウヒ</t>
    </rPh>
    <phoneticPr fontId="7"/>
  </si>
  <si>
    <t>食材料費</t>
    <rPh sb="0" eb="1">
      <t>ショク</t>
    </rPh>
    <rPh sb="1" eb="4">
      <t>ザイリョウヒ</t>
    </rPh>
    <phoneticPr fontId="7"/>
  </si>
  <si>
    <t>家族Ⅱの専従者給与</t>
    <rPh sb="0" eb="2">
      <t>カゾク</t>
    </rPh>
    <rPh sb="4" eb="7">
      <t>センジュウシャ</t>
    </rPh>
    <rPh sb="7" eb="9">
      <t>キュウヨ</t>
    </rPh>
    <phoneticPr fontId="4"/>
  </si>
  <si>
    <t>自給食材費</t>
    <rPh sb="0" eb="2">
      <t>ジキュウ</t>
    </rPh>
    <rPh sb="2" eb="4">
      <t>ショクザイ</t>
    </rPh>
    <rPh sb="4" eb="5">
      <t>ヒ</t>
    </rPh>
    <phoneticPr fontId="7"/>
  </si>
  <si>
    <t>労務費</t>
    <rPh sb="0" eb="3">
      <t>ロウムヒ</t>
    </rPh>
    <phoneticPr fontId="7"/>
  </si>
  <si>
    <t>年間労働時間（Ｌ２）</t>
    <rPh sb="0" eb="2">
      <t>ネンカン</t>
    </rPh>
    <rPh sb="2" eb="4">
      <t>ロウドウ</t>
    </rPh>
    <rPh sb="4" eb="6">
      <t>ジカン</t>
    </rPh>
    <phoneticPr fontId="7"/>
  </si>
  <si>
    <t>経費</t>
    <rPh sb="0" eb="2">
      <t>ケイヒ</t>
    </rPh>
    <phoneticPr fontId="7"/>
  </si>
  <si>
    <t>食器・調理用具（10万円未満の）</t>
    <rPh sb="10" eb="12">
      <t>マンエン</t>
    </rPh>
    <rPh sb="12" eb="14">
      <t>ミマン</t>
    </rPh>
    <phoneticPr fontId="7"/>
  </si>
  <si>
    <t>お客さま１人１泊あたりの料金</t>
    <rPh sb="5" eb="6">
      <t>ニン</t>
    </rPh>
    <rPh sb="7" eb="8">
      <t>ハク</t>
    </rPh>
    <rPh sb="12" eb="14">
      <t>リョウキン</t>
    </rPh>
    <phoneticPr fontId="4"/>
  </si>
  <si>
    <t>保険掛け金（施設賠償、PL）</t>
    <rPh sb="6" eb="8">
      <t>シセツ</t>
    </rPh>
    <rPh sb="8" eb="10">
      <t>バイショウ</t>
    </rPh>
    <phoneticPr fontId="7"/>
  </si>
  <si>
    <t>民宿運営に関する支出</t>
    <rPh sb="0" eb="2">
      <t>ミンシュク</t>
    </rPh>
    <rPh sb="2" eb="4">
      <t>ウンエイ</t>
    </rPh>
    <rPh sb="5" eb="6">
      <t>カン</t>
    </rPh>
    <rPh sb="8" eb="10">
      <t>シシュツ</t>
    </rPh>
    <phoneticPr fontId="7"/>
  </si>
  <si>
    <t>家賃・レンタル料</t>
    <rPh sb="0" eb="2">
      <t>ヤチン</t>
    </rPh>
    <rPh sb="7" eb="8">
      <t>リョウ</t>
    </rPh>
    <phoneticPr fontId="7"/>
  </si>
  <si>
    <t>☆現在の経営の収支など</t>
    <rPh sb="1" eb="3">
      <t>ゲンザイ</t>
    </rPh>
    <rPh sb="4" eb="6">
      <t>ケイエイ</t>
    </rPh>
    <rPh sb="7" eb="9">
      <t>シュウシ</t>
    </rPh>
    <phoneticPr fontId="4"/>
  </si>
  <si>
    <t>諸会費</t>
    <rPh sb="0" eb="3">
      <t>ショカイヒ</t>
    </rPh>
    <phoneticPr fontId="4"/>
  </si>
  <si>
    <t>差引所得　（収入－支出）</t>
    <rPh sb="0" eb="1">
      <t>サ</t>
    </rPh>
    <rPh sb="1" eb="2">
      <t>ヒ</t>
    </rPh>
    <rPh sb="2" eb="4">
      <t>ショトク</t>
    </rPh>
    <rPh sb="6" eb="8">
      <t>シュウニュウ</t>
    </rPh>
    <rPh sb="9" eb="11">
      <t>シシュツ</t>
    </rPh>
    <phoneticPr fontId="4"/>
  </si>
  <si>
    <t>利潤　（差引所得－家族労賃・給与）は</t>
    <rPh sb="14" eb="16">
      <t>キュウヨ</t>
    </rPh>
    <phoneticPr fontId="4"/>
  </si>
  <si>
    <t>接待交際費</t>
    <rPh sb="0" eb="2">
      <t>セッタイ</t>
    </rPh>
    <rPh sb="2" eb="5">
      <t>コウサイヒ</t>
    </rPh>
    <phoneticPr fontId="7"/>
  </si>
  <si>
    <t>保険掛け金（家屋等）</t>
    <rPh sb="6" eb="8">
      <t>カオク</t>
    </rPh>
    <rPh sb="8" eb="9">
      <t>トウ</t>
    </rPh>
    <phoneticPr fontId="7"/>
  </si>
  <si>
    <t>修繕費</t>
    <rPh sb="0" eb="3">
      <t>シュウゼンヒ</t>
    </rPh>
    <phoneticPr fontId="7"/>
  </si>
  <si>
    <t>お客さま１人にあたりかかっている費用（ざっくり原価＝支出＋家族の労賃・給与＋経営者の労賃）</t>
    <rPh sb="26" eb="28">
      <t>シシュツ</t>
    </rPh>
    <rPh sb="29" eb="31">
      <t>カゾク</t>
    </rPh>
    <rPh sb="32" eb="34">
      <t>ロウチン</t>
    </rPh>
    <rPh sb="35" eb="37">
      <t>キュウヨ</t>
    </rPh>
    <rPh sb="38" eb="41">
      <t>ケイエイシャ</t>
    </rPh>
    <rPh sb="42" eb="44">
      <t>ロウチン</t>
    </rPh>
    <phoneticPr fontId="4"/>
  </si>
  <si>
    <t>給与･賃金（営業ほか）</t>
    <rPh sb="0" eb="2">
      <t>キュウヨ</t>
    </rPh>
    <rPh sb="3" eb="5">
      <t>チンギン</t>
    </rPh>
    <rPh sb="6" eb="8">
      <t>エイギョウ</t>
    </rPh>
    <phoneticPr fontId="7"/>
  </si>
  <si>
    <t>利子割引料</t>
    <rPh sb="0" eb="2">
      <t>リシ</t>
    </rPh>
    <rPh sb="2" eb="5">
      <t>ワリビキリョウ</t>
    </rPh>
    <phoneticPr fontId="7"/>
  </si>
  <si>
    <t>衣料費</t>
    <rPh sb="0" eb="3">
      <t>イリョウヒ</t>
    </rPh>
    <phoneticPr fontId="7"/>
  </si>
  <si>
    <t>支払手数料</t>
    <rPh sb="0" eb="2">
      <t>シハライ</t>
    </rPh>
    <rPh sb="2" eb="5">
      <t>テスウリョウ</t>
    </rPh>
    <phoneticPr fontId="7"/>
  </si>
  <si>
    <t>車両諸掛</t>
    <rPh sb="0" eb="2">
      <t>シャリョウ</t>
    </rPh>
    <rPh sb="2" eb="3">
      <t>ショ</t>
    </rPh>
    <rPh sb="3" eb="4">
      <t>カカリ</t>
    </rPh>
    <phoneticPr fontId="7"/>
  </si>
  <si>
    <t>事務用品費</t>
    <rPh sb="0" eb="2">
      <t>ジム</t>
    </rPh>
    <rPh sb="2" eb="4">
      <t>ヨウヒン</t>
    </rPh>
    <rPh sb="4" eb="5">
      <t>ヒ</t>
    </rPh>
    <phoneticPr fontId="7"/>
  </si>
  <si>
    <t>会議費</t>
    <rPh sb="0" eb="3">
      <t>カイギヒ</t>
    </rPh>
    <phoneticPr fontId="7"/>
  </si>
  <si>
    <t>雑費</t>
    <rPh sb="0" eb="2">
      <t>ザッピ</t>
    </rPh>
    <phoneticPr fontId="7"/>
  </si>
  <si>
    <t>計（Ｂ）　</t>
    <rPh sb="0" eb="1">
      <t>ケイ</t>
    </rPh>
    <phoneticPr fontId="7"/>
  </si>
  <si>
    <t>差引所得Ｃ（=Ａ－Ｂ）</t>
    <rPh sb="0" eb="1">
      <t>サ</t>
    </rPh>
    <rPh sb="1" eb="2">
      <t>ヒ</t>
    </rPh>
    <rPh sb="2" eb="4">
      <t>ショトク</t>
    </rPh>
    <phoneticPr fontId="7"/>
  </si>
  <si>
    <t>あなた（経営者）の労賃を試算したもの　　</t>
    <rPh sb="4" eb="7">
      <t>ケイエイシャ</t>
    </rPh>
    <rPh sb="9" eb="11">
      <t>ロウチン</t>
    </rPh>
    <rPh sb="12" eb="14">
      <t>シサン</t>
    </rPh>
    <phoneticPr fontId="7"/>
  </si>
  <si>
    <t>農家民宿のもうけ（利潤）Ｈ（=Ｃ－Ｇ）</t>
    <rPh sb="0" eb="2">
      <t>ノウカ</t>
    </rPh>
    <rPh sb="2" eb="4">
      <t>ミンシュク</t>
    </rPh>
    <rPh sb="9" eb="10">
      <t>リ</t>
    </rPh>
    <rPh sb="10" eb="11">
      <t>ジュン</t>
    </rPh>
    <phoneticPr fontId="7"/>
  </si>
  <si>
    <t>食材加工品賃</t>
    <rPh sb="0" eb="2">
      <t>ショクザイ</t>
    </rPh>
    <rPh sb="2" eb="5">
      <t>カコウヒン</t>
    </rPh>
    <rPh sb="5" eb="6">
      <t>チン</t>
    </rPh>
    <phoneticPr fontId="7"/>
  </si>
  <si>
    <t>変</t>
    <rPh sb="0" eb="1">
      <t>ヘン</t>
    </rPh>
    <phoneticPr fontId="4"/>
  </si>
  <si>
    <t>固</t>
    <rPh sb="0" eb="1">
      <t>コ</t>
    </rPh>
    <phoneticPr fontId="4"/>
  </si>
  <si>
    <t>損益分岐点　Ⅰ</t>
  </si>
  <si>
    <t>変動費</t>
  </si>
  <si>
    <t>固定費</t>
  </si>
  <si>
    <t>限界利益率＝１－（変動費/受取利息を除く収入）</t>
  </si>
  <si>
    <t>損益分岐点　Ⅱ</t>
  </si>
  <si>
    <t>現在の収入との差は（ここがプラス黒字の場合は、経営の危険信号にはなっていません）</t>
    <rPh sb="0" eb="2">
      <t>ゲンザイ</t>
    </rPh>
    <rPh sb="3" eb="5">
      <t>シュウニュウ</t>
    </rPh>
    <rPh sb="7" eb="8">
      <t>サ</t>
    </rPh>
    <rPh sb="16" eb="18">
      <t>クロジ</t>
    </rPh>
    <rPh sb="19" eb="21">
      <t>バアイ</t>
    </rPh>
    <rPh sb="23" eb="25">
      <t>ケイエイ</t>
    </rPh>
    <rPh sb="26" eb="28">
      <t>キケン</t>
    </rPh>
    <rPh sb="28" eb="30">
      <t>シンゴウ</t>
    </rPh>
    <phoneticPr fontId="4"/>
  </si>
  <si>
    <t>稼働日数（日　Ｄ）</t>
    <rPh sb="0" eb="2">
      <t>カドウ</t>
    </rPh>
    <rPh sb="2" eb="4">
      <t>ニッスウ</t>
    </rPh>
    <rPh sb="5" eb="6">
      <t>ニチ</t>
    </rPh>
    <phoneticPr fontId="7"/>
  </si>
  <si>
    <t>１泊当たりの体感労働時間（時間　Ｈ）</t>
    <rPh sb="1" eb="2">
      <t>ハク</t>
    </rPh>
    <rPh sb="2" eb="3">
      <t>ア</t>
    </rPh>
    <rPh sb="6" eb="8">
      <t>タイカン</t>
    </rPh>
    <rPh sb="8" eb="10">
      <t>ロウドウ</t>
    </rPh>
    <rPh sb="10" eb="12">
      <t>ジカン</t>
    </rPh>
    <rPh sb="13" eb="15">
      <t>ジカン</t>
    </rPh>
    <phoneticPr fontId="7"/>
  </si>
  <si>
    <t>接客の労働時間（Ｌ＝Ｄ×Ｈ）</t>
    <rPh sb="0" eb="2">
      <t>セッキャク</t>
    </rPh>
    <rPh sb="3" eb="5">
      <t>ロウドウ</t>
    </rPh>
    <rPh sb="5" eb="7">
      <t>ジカン</t>
    </rPh>
    <phoneticPr fontId="7"/>
  </si>
  <si>
    <t>宿泊料金収入に占める（「食材費＋自給食材＋加工賃」）の割合は</t>
    <rPh sb="0" eb="2">
      <t>シュクハク</t>
    </rPh>
    <rPh sb="4" eb="6">
      <t>シュウニュウ</t>
    </rPh>
    <phoneticPr fontId="4"/>
  </si>
  <si>
    <t>☆☆専従者給与か試算どちらかを選んでください。</t>
    <rPh sb="2" eb="5">
      <t>センジュウシャ</t>
    </rPh>
    <rPh sb="5" eb="7">
      <t>キュウヨ</t>
    </rPh>
    <rPh sb="8" eb="10">
      <t>シサン</t>
    </rPh>
    <rPh sb="15" eb="16">
      <t>エラ</t>
    </rPh>
    <phoneticPr fontId="4"/>
  </si>
  <si>
    <t>家族ⅠとⅡの給与・賃金</t>
    <rPh sb="0" eb="2">
      <t>カゾク</t>
    </rPh>
    <rPh sb="6" eb="8">
      <t>キュウヨ</t>
    </rPh>
    <rPh sb="9" eb="11">
      <t>チンギン</t>
    </rPh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</si>
  <si>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 xml:space="preserve">（ＨＷ）
</t>
    </r>
    <r>
      <rPr>
        <sz val="10"/>
        <color theme="1"/>
        <rFont val="ＭＳ Ｐゴシック"/>
        <family val="2"/>
        <charset val="128"/>
        <scheme val="minor"/>
      </rPr>
      <t>あなたの地域の最低賃金
または
自分の経営で必要な賃金</t>
    </r>
    <rPh sb="9" eb="11">
      <t>チイキ</t>
    </rPh>
    <rPh sb="12" eb="14">
      <t>サイテイ</t>
    </rPh>
    <rPh sb="14" eb="16">
      <t>チンギン</t>
    </rPh>
    <rPh sb="21" eb="23">
      <t>ジブン</t>
    </rPh>
    <rPh sb="24" eb="26">
      <t>ケイエイ</t>
    </rPh>
    <rPh sb="27" eb="29">
      <t>ヒツヨウ</t>
    </rPh>
    <rPh sb="30" eb="32">
      <t>チンギン</t>
    </rPh>
    <phoneticPr fontId="4"/>
  </si>
  <si>
    <r>
      <t>年間労働時間から試算した賃金
（Ｌ２）×</t>
    </r>
    <r>
      <rPr>
        <b/>
        <sz val="10"/>
        <color theme="1"/>
        <rFont val="ＭＳ Ｐゴシック"/>
        <family val="3"/>
        <charset val="128"/>
        <scheme val="minor"/>
      </rPr>
      <t>（ＨＷ）</t>
    </r>
    <rPh sb="0" eb="2">
      <t>ネンカン</t>
    </rPh>
    <rPh sb="2" eb="4">
      <t>ロウドウ</t>
    </rPh>
    <rPh sb="4" eb="6">
      <t>ジカン</t>
    </rPh>
    <rPh sb="8" eb="10">
      <t>シサン</t>
    </rPh>
    <rPh sb="12" eb="14">
      <t>チンギン</t>
    </rPh>
    <phoneticPr fontId="7"/>
  </si>
  <si>
    <r>
      <t>年間労働時間から試算した賃金
（Ｌ１）×</t>
    </r>
    <r>
      <rPr>
        <b/>
        <sz val="10"/>
        <color theme="1"/>
        <rFont val="ＭＳ Ｐゴシック"/>
        <family val="3"/>
        <charset val="128"/>
        <scheme val="minor"/>
      </rPr>
      <t>（ＨＷ）</t>
    </r>
    <rPh sb="0" eb="2">
      <t>ネンカン</t>
    </rPh>
    <rPh sb="2" eb="4">
      <t>ロウドウ</t>
    </rPh>
    <rPh sb="4" eb="6">
      <t>ジカン</t>
    </rPh>
    <rPh sb="8" eb="10">
      <t>シサン</t>
    </rPh>
    <rPh sb="12" eb="14">
      <t>チンギン</t>
    </rPh>
    <phoneticPr fontId="7"/>
  </si>
  <si>
    <t>家族Ⅰの労賃または専従者給与</t>
    <rPh sb="0" eb="2">
      <t>カゾク</t>
    </rPh>
    <rPh sb="4" eb="6">
      <t>ロウチン</t>
    </rPh>
    <rPh sb="9" eb="12">
      <t>センジュウシャ</t>
    </rPh>
    <rPh sb="12" eb="14">
      <t>キュウヨ</t>
    </rPh>
    <phoneticPr fontId="4"/>
  </si>
  <si>
    <t>Ⅰが年間民宿に従事している時間</t>
    <rPh sb="2" eb="4">
      <t>ネンカン</t>
    </rPh>
    <rPh sb="4" eb="6">
      <t>ミンシュク</t>
    </rPh>
    <rPh sb="7" eb="9">
      <t>ジュウジ</t>
    </rPh>
    <rPh sb="13" eb="15">
      <t>ジカン</t>
    </rPh>
    <phoneticPr fontId="4"/>
  </si>
  <si>
    <t>Ⅱが年間民宿に従事している時間</t>
    <rPh sb="2" eb="4">
      <t>ネンカン</t>
    </rPh>
    <rPh sb="4" eb="6">
      <t>ミンシュク</t>
    </rPh>
    <rPh sb="7" eb="9">
      <t>ジュウジ</t>
    </rPh>
    <rPh sb="13" eb="15">
      <t>ジカン</t>
    </rPh>
    <phoneticPr fontId="4"/>
  </si>
  <si>
    <t>☆専従者給与か試算どちらかを選んでください。</t>
    <rPh sb="1" eb="4">
      <t>センジュウシャ</t>
    </rPh>
    <rPh sb="4" eb="6">
      <t>キュウヨ</t>
    </rPh>
    <rPh sb="7" eb="9">
      <t>シサン</t>
    </rPh>
    <rPh sb="14" eb="15">
      <t>エラ</t>
    </rPh>
    <phoneticPr fontId="4"/>
  </si>
  <si>
    <t>あなたと家族の給与・労賃合計　Ｇ</t>
    <rPh sb="4" eb="6">
      <t>カゾク</t>
    </rPh>
    <rPh sb="7" eb="9">
      <t>キュウヨ</t>
    </rPh>
    <rPh sb="10" eb="12">
      <t>ロウチン</t>
    </rPh>
    <rPh sb="12" eb="14">
      <t>ゴウケイ</t>
    </rPh>
    <phoneticPr fontId="4"/>
  </si>
  <si>
    <t>シ</t>
    <phoneticPr fontId="4"/>
  </si>
  <si>
    <t>経営の危険信号（利潤も０、あなたの労賃も家族の労賃も０になってしまう分岐点）</t>
    <phoneticPr fontId="4"/>
  </si>
  <si>
    <t>サ</t>
    <phoneticPr fontId="4"/>
  </si>
  <si>
    <t>　</t>
    <phoneticPr fontId="7"/>
  </si>
  <si>
    <t>現在のお客さま数で赤字にならないためには、お客さま一人当たり、あと何円いただかないといけないか</t>
    <phoneticPr fontId="4"/>
  </si>
  <si>
    <t>コ</t>
    <phoneticPr fontId="4"/>
  </si>
  <si>
    <t>現在の宿泊料金で赤字にならないためには、あと何人の利用客数が必要か</t>
    <phoneticPr fontId="4"/>
  </si>
  <si>
    <t>ケ</t>
    <phoneticPr fontId="4"/>
  </si>
  <si>
    <t>研修費</t>
    <phoneticPr fontId="7"/>
  </si>
  <si>
    <t>ク</t>
    <phoneticPr fontId="4"/>
  </si>
  <si>
    <t>ざっくり損益分岐点（あなたや家族の労賃は出るが利潤は０になってしまう分岐点）</t>
    <phoneticPr fontId="4"/>
  </si>
  <si>
    <t>キ</t>
    <phoneticPr fontId="4"/>
  </si>
  <si>
    <t>衛生費</t>
    <phoneticPr fontId="7"/>
  </si>
  <si>
    <t>カ</t>
    <phoneticPr fontId="4"/>
  </si>
  <si>
    <t>お客さまからいただいた料金から「ざっくり原価」を引くと</t>
    <phoneticPr fontId="4"/>
  </si>
  <si>
    <t>オ</t>
    <phoneticPr fontId="4"/>
  </si>
  <si>
    <t>福利厚生費</t>
    <phoneticPr fontId="7"/>
  </si>
  <si>
    <t>エ</t>
    <phoneticPr fontId="4"/>
  </si>
  <si>
    <t>減価償却費</t>
    <phoneticPr fontId="7"/>
  </si>
  <si>
    <t>☆お客様一人あたりにかかっている費用（ざっくり原価）</t>
    <phoneticPr fontId="7"/>
  </si>
  <si>
    <t>ウ</t>
    <phoneticPr fontId="4"/>
  </si>
  <si>
    <t>今の経営でのあなたや家族の時給（差し引き所得÷労働時間）は</t>
    <phoneticPr fontId="4"/>
  </si>
  <si>
    <t>イ</t>
    <phoneticPr fontId="4"/>
  </si>
  <si>
    <t>広告宣伝費</t>
    <phoneticPr fontId="7"/>
  </si>
  <si>
    <t>ア</t>
    <phoneticPr fontId="4"/>
  </si>
  <si>
    <t>通信費</t>
    <phoneticPr fontId="7"/>
  </si>
  <si>
    <t>租税公課</t>
    <phoneticPr fontId="7"/>
  </si>
  <si>
    <t>体験用の資材・材料</t>
    <phoneticPr fontId="7"/>
  </si>
  <si>
    <t>消耗品</t>
    <phoneticPr fontId="7"/>
  </si>
  <si>
    <t>洗濯費</t>
    <phoneticPr fontId="7"/>
  </si>
  <si>
    <t>12月</t>
    <phoneticPr fontId="4"/>
  </si>
  <si>
    <t>水道・光熱費</t>
    <phoneticPr fontId="7"/>
  </si>
  <si>
    <t>または</t>
    <phoneticPr fontId="4"/>
  </si>
  <si>
    <t>11月</t>
    <phoneticPr fontId="4"/>
  </si>
  <si>
    <t>給料･賃金（臨時雇用）</t>
    <phoneticPr fontId="7"/>
  </si>
  <si>
    <t>10月</t>
    <phoneticPr fontId="4"/>
  </si>
  <si>
    <t>給料･賃金（常時雇用）</t>
    <phoneticPr fontId="7"/>
  </si>
  <si>
    <t>9月</t>
    <phoneticPr fontId="4"/>
  </si>
  <si>
    <t>8月</t>
    <phoneticPr fontId="4"/>
  </si>
  <si>
    <t>労働時間＝Ｌ＋Ｌ０</t>
    <phoneticPr fontId="4"/>
  </si>
  <si>
    <t>7月</t>
    <phoneticPr fontId="4"/>
  </si>
  <si>
    <t>接客以外の労働時間（Ｌ０）</t>
    <phoneticPr fontId="4"/>
  </si>
  <si>
    <t>6月</t>
    <phoneticPr fontId="4"/>
  </si>
  <si>
    <t>5月</t>
    <phoneticPr fontId="4"/>
  </si>
  <si>
    <t>4月</t>
    <phoneticPr fontId="4"/>
  </si>
  <si>
    <t>または</t>
    <phoneticPr fontId="4"/>
  </si>
  <si>
    <t>3月</t>
    <phoneticPr fontId="4"/>
  </si>
  <si>
    <t>2月</t>
    <phoneticPr fontId="4"/>
  </si>
  <si>
    <t>月別集計か手入力どちらかを選んでください。</t>
    <rPh sb="0" eb="2">
      <t>ツキベツ</t>
    </rPh>
    <rPh sb="2" eb="4">
      <t>シュウケイ</t>
    </rPh>
    <rPh sb="5" eb="6">
      <t>テ</t>
    </rPh>
    <rPh sb="6" eb="8">
      <t>ニュウリョク</t>
    </rPh>
    <rPh sb="13" eb="14">
      <t>エラ</t>
    </rPh>
    <phoneticPr fontId="4"/>
  </si>
  <si>
    <t>計</t>
    <rPh sb="0" eb="1">
      <t>ケイ</t>
    </rPh>
    <phoneticPr fontId="4"/>
  </si>
  <si>
    <t>年計
手入力</t>
    <rPh sb="0" eb="1">
      <t>ネン</t>
    </rPh>
    <rPh sb="1" eb="2">
      <t>ケイ</t>
    </rPh>
    <rPh sb="3" eb="4">
      <t>テ</t>
    </rPh>
    <rPh sb="4" eb="6">
      <t>ニュウリョク</t>
    </rPh>
    <phoneticPr fontId="4"/>
  </si>
  <si>
    <t>または</t>
    <phoneticPr fontId="4"/>
  </si>
  <si>
    <t>経営者（あなた）の労賃　（労働時間×時間あたり賃金ＨＷ）　（Ｆ）</t>
    <phoneticPr fontId="4"/>
  </si>
  <si>
    <t>専従者給与　家族ⅠとⅡの給与・労賃</t>
    <rPh sb="0" eb="3">
      <t>センジュウシャ</t>
    </rPh>
    <rPh sb="3" eb="5">
      <t>キュウヨ</t>
    </rPh>
    <rPh sb="12" eb="14">
      <t>キュウヨ</t>
    </rPh>
    <rPh sb="15" eb="17">
      <t>ロウチン</t>
    </rPh>
    <phoneticPr fontId="4"/>
  </si>
  <si>
    <r>
      <t>☆経営の危険信号（</t>
    </r>
    <r>
      <rPr>
        <b/>
        <sz val="12"/>
        <color rgb="FFFF0000"/>
        <rFont val="ＭＳ Ｐゴシック"/>
        <family val="3"/>
        <charset val="128"/>
        <scheme val="major"/>
      </rPr>
      <t>利潤もあなたの労賃も家族の労賃も０。ここから下がると持ち出し</t>
    </r>
    <r>
      <rPr>
        <b/>
        <sz val="12"/>
        <rFont val="ＭＳ Ｐゴシック"/>
        <family val="3"/>
        <charset val="128"/>
        <scheme val="major"/>
      </rPr>
      <t>になってしまう分岐点）</t>
    </r>
    <rPh sb="1" eb="3">
      <t>ケイエイ</t>
    </rPh>
    <rPh sb="4" eb="6">
      <t>キケン</t>
    </rPh>
    <rPh sb="6" eb="8">
      <t>シンゴウ</t>
    </rPh>
    <rPh sb="31" eb="32">
      <t>サ</t>
    </rPh>
    <rPh sb="35" eb="36">
      <t>モ</t>
    </rPh>
    <rPh sb="37" eb="38">
      <t>ダ</t>
    </rPh>
    <phoneticPr fontId="7"/>
  </si>
  <si>
    <t>変動費</t>
    <phoneticPr fontId="4"/>
  </si>
  <si>
    <t>ｃｃ</t>
    <phoneticPr fontId="4"/>
  </si>
  <si>
    <t>現在の収入との差(収入－ざっくり損益分岐点) 
※ここがマイナスの場合は、家族やあなたの労賃が十分に出ていないということになります。</t>
    <rPh sb="0" eb="2">
      <t>ゲンザイ</t>
    </rPh>
    <rPh sb="3" eb="5">
      <t>シュウニュウ</t>
    </rPh>
    <rPh sb="7" eb="8">
      <t>サ</t>
    </rPh>
    <rPh sb="9" eb="11">
      <t>シュウニュウ</t>
    </rPh>
    <rPh sb="16" eb="18">
      <t>ソンエキ</t>
    </rPh>
    <rPh sb="18" eb="21">
      <t>ブンキテン</t>
    </rPh>
    <rPh sb="37" eb="39">
      <t>カゾク</t>
    </rPh>
    <rPh sb="44" eb="46">
      <t>ロウチン</t>
    </rPh>
    <rPh sb="47" eb="49">
      <t>ジュウブン</t>
    </rPh>
    <rPh sb="50" eb="51">
      <t>デ</t>
    </rPh>
    <phoneticPr fontId="4"/>
  </si>
  <si>
    <t>⓪</t>
    <phoneticPr fontId="4"/>
  </si>
  <si>
    <r>
      <t>☆ざっくり損益分岐点（あなたや家族の労賃は出るが</t>
    </r>
    <r>
      <rPr>
        <b/>
        <sz val="12"/>
        <color rgb="FFFF0000"/>
        <rFont val="ＭＳ Ｐゴシック"/>
        <family val="3"/>
        <charset val="128"/>
        <scheme val="major"/>
      </rPr>
      <t>利潤は０</t>
    </r>
    <r>
      <rPr>
        <b/>
        <sz val="12"/>
        <rFont val="ＭＳ Ｐゴシック"/>
        <family val="3"/>
        <charset val="128"/>
        <scheme val="major"/>
      </rPr>
      <t>になってしまう分岐点）</t>
    </r>
    <rPh sb="5" eb="7">
      <t>ソンエキ</t>
    </rPh>
    <rPh sb="7" eb="10">
      <t>ブンキテン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</si>
</sst>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#&quot;円&quot;"/>
    <numFmt numFmtId="177" formatCode="#&quot;人&quot;"/>
    <numFmt numFmtId="178" formatCode="#&quot;日&quot;"/>
    <numFmt numFmtId="179" formatCode="#&quot;時間/年&quot;"/>
    <numFmt numFmtId="180" formatCode="#&quot;時間/日&quot;"/>
    <numFmt numFmtId="181" formatCode="#&quot;時間&quot;"/>
    <numFmt numFmtId="182" formatCode="#&quot;円/年&quot;"/>
    <numFmt numFmtId="183" formatCode="0.0%"/>
    <numFmt numFmtId="184" formatCode="#&quot;円/時間&quot;"/>
  </numFmts>
  <fonts count="42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B050"/>
      <name val="HGP創英角ﾎﾟｯﾌﾟ体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0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u/>
      <sz val="9"/>
      <color rgb="FFFF0000"/>
      <name val="ＭＳ Ｐゴシック"/>
      <family val="3"/>
      <charset val="128"/>
    </font>
    <font>
      <sz val="10"/>
      <color rgb="FFCCFFCC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aj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u/>
      <sz val="10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b/>
      <sz val="1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1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1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Fill="1" applyBorder="1">
      <alignment vertical="center"/>
    </xf>
    <xf numFmtId="38" fontId="5" fillId="0" borderId="0" xfId="2" applyFill="1" applyBorder="1" applyAlignment="1">
      <alignment horizontal="left"/>
    </xf>
    <xf numFmtId="0" fontId="0" fillId="0" borderId="0" xfId="0" applyBorder="1" applyAlignment="1">
      <alignment vertical="center"/>
    </xf>
    <xf numFmtId="179" fontId="5" fillId="0" borderId="0" xfId="2" applyNumberFormat="1" applyFill="1" applyBorder="1" applyAlignment="1">
      <alignment horizontal="right"/>
    </xf>
    <xf numFmtId="0" fontId="6" fillId="0" borderId="2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 vertical="center" wrapText="1"/>
    </xf>
    <xf numFmtId="176" fontId="6" fillId="0" borderId="2" xfId="1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left" vertical="center" wrapText="1"/>
    </xf>
    <xf numFmtId="176" fontId="6" fillId="0" borderId="12" xfId="1" applyNumberFormat="1" applyFont="1" applyFill="1" applyBorder="1" applyAlignment="1">
      <alignment horizontal="right" vertical="center"/>
    </xf>
    <xf numFmtId="179" fontId="5" fillId="0" borderId="0" xfId="2" applyNumberFormat="1" applyFill="1" applyBorder="1" applyAlignment="1"/>
    <xf numFmtId="0" fontId="5" fillId="0" borderId="0" xfId="1" applyFill="1" applyBorder="1" applyAlignment="1">
      <alignment horizontal="left"/>
    </xf>
    <xf numFmtId="176" fontId="0" fillId="0" borderId="0" xfId="0" applyNumberFormat="1" applyFill="1" applyBorder="1" applyAlignment="1">
      <alignment vertical="center"/>
    </xf>
    <xf numFmtId="0" fontId="9" fillId="0" borderId="0" xfId="0" applyFon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5" fillId="0" borderId="0" xfId="2" applyNumberFormat="1" applyFill="1" applyBorder="1" applyAlignment="1">
      <alignment horizontal="right"/>
    </xf>
    <xf numFmtId="0" fontId="17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 wrapText="1"/>
    </xf>
    <xf numFmtId="176" fontId="19" fillId="0" borderId="0" xfId="1" applyNumberFormat="1" applyFont="1" applyFill="1" applyBorder="1" applyAlignment="1">
      <alignment horizontal="right" vertical="center"/>
    </xf>
    <xf numFmtId="0" fontId="23" fillId="0" borderId="0" xfId="1" applyFont="1" applyBorder="1" applyAlignment="1">
      <alignment horizontal="left" vertical="top" wrapText="1"/>
    </xf>
    <xf numFmtId="0" fontId="23" fillId="0" borderId="0" xfId="1" applyFont="1" applyBorder="1" applyAlignment="1">
      <alignment vertical="center"/>
    </xf>
    <xf numFmtId="0" fontId="23" fillId="0" borderId="0" xfId="1" applyFont="1" applyBorder="1" applyAlignment="1">
      <alignment wrapText="1"/>
    </xf>
    <xf numFmtId="0" fontId="21" fillId="0" borderId="0" xfId="1" applyFont="1" applyBorder="1"/>
    <xf numFmtId="0" fontId="23" fillId="0" borderId="0" xfId="1" applyFont="1" applyBorder="1" applyAlignment="1">
      <alignment vertical="center" wrapText="1"/>
    </xf>
    <xf numFmtId="0" fontId="5" fillId="0" borderId="0" xfId="1"/>
    <xf numFmtId="0" fontId="6" fillId="2" borderId="6" xfId="1" applyFont="1" applyFill="1" applyBorder="1" applyAlignment="1">
      <alignment horizontal="left" vertical="center" wrapText="1"/>
    </xf>
    <xf numFmtId="176" fontId="6" fillId="3" borderId="7" xfId="1" applyNumberFormat="1" applyFont="1" applyFill="1" applyBorder="1" applyAlignment="1" applyProtection="1">
      <alignment horizontal="right" vertical="center"/>
      <protection locked="0"/>
    </xf>
    <xf numFmtId="0" fontId="6" fillId="2" borderId="8" xfId="1" applyFont="1" applyFill="1" applyBorder="1" applyAlignment="1">
      <alignment horizontal="left" vertical="center" wrapText="1"/>
    </xf>
    <xf numFmtId="0" fontId="6" fillId="2" borderId="26" xfId="1" applyFont="1" applyFill="1" applyBorder="1" applyAlignment="1">
      <alignment horizontal="left" vertical="center" wrapText="1"/>
    </xf>
    <xf numFmtId="0" fontId="6" fillId="2" borderId="14" xfId="1" applyFont="1" applyFill="1" applyBorder="1" applyAlignment="1">
      <alignment horizontal="left" vertical="center" wrapText="1"/>
    </xf>
    <xf numFmtId="176" fontId="6" fillId="3" borderId="7" xfId="1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vertical="top" wrapText="1"/>
    </xf>
    <xf numFmtId="176" fontId="5" fillId="3" borderId="7" xfId="1" applyNumberFormat="1" applyFont="1" applyFill="1" applyBorder="1" applyAlignment="1" applyProtection="1">
      <alignment horizontal="right" vertical="center"/>
      <protection locked="0"/>
    </xf>
    <xf numFmtId="0" fontId="29" fillId="3" borderId="6" xfId="1" applyFont="1" applyFill="1" applyBorder="1" applyAlignment="1" applyProtection="1">
      <alignment horizontal="left" vertical="center" wrapText="1"/>
      <protection locked="0"/>
    </xf>
    <xf numFmtId="176" fontId="5" fillId="0" borderId="16" xfId="1" applyNumberFormat="1" applyFont="1" applyFill="1" applyBorder="1" applyAlignment="1" applyProtection="1">
      <alignment horizontal="right" vertical="center"/>
      <protection hidden="1"/>
    </xf>
    <xf numFmtId="176" fontId="6" fillId="0" borderId="7" xfId="1" applyNumberFormat="1" applyFont="1" applyFill="1" applyBorder="1" applyAlignment="1" applyProtection="1">
      <alignment horizontal="right" vertical="center"/>
      <protection hidden="1"/>
    </xf>
    <xf numFmtId="176" fontId="6" fillId="0" borderId="16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21" fillId="0" borderId="0" xfId="1" applyFont="1" applyBorder="1" applyAlignme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20" fillId="0" borderId="0" xfId="0" applyFont="1" applyBorder="1" applyProtection="1">
      <alignment vertical="center"/>
      <protection hidden="1"/>
    </xf>
    <xf numFmtId="0" fontId="23" fillId="0" borderId="0" xfId="1" applyFont="1" applyBorder="1" applyAlignment="1" applyProtection="1">
      <alignment horizontal="left" vertical="top" wrapText="1"/>
      <protection hidden="1"/>
    </xf>
    <xf numFmtId="0" fontId="22" fillId="0" borderId="0" xfId="1" applyFont="1" applyBorder="1" applyAlignment="1" applyProtection="1">
      <alignment vertical="top" wrapText="1"/>
      <protection hidden="1"/>
    </xf>
    <xf numFmtId="0" fontId="0" fillId="0" borderId="0" xfId="0" applyBorder="1" applyProtection="1">
      <alignment vertical="center"/>
      <protection hidden="1"/>
    </xf>
    <xf numFmtId="0" fontId="28" fillId="0" borderId="0" xfId="1" applyFont="1" applyBorder="1" applyAlignment="1" applyProtection="1">
      <alignment vertical="top" wrapText="1"/>
      <protection hidden="1"/>
    </xf>
    <xf numFmtId="0" fontId="23" fillId="0" borderId="0" xfId="1" applyFont="1" applyBorder="1" applyAlignment="1" applyProtection="1">
      <alignment horizontal="left" vertical="center" wrapText="1"/>
      <protection hidden="1"/>
    </xf>
    <xf numFmtId="0" fontId="23" fillId="0" borderId="0" xfId="1" applyFont="1" applyBorder="1" applyAlignment="1" applyProtection="1">
      <alignment wrapText="1"/>
      <protection hidden="1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 wrapText="1"/>
    </xf>
    <xf numFmtId="0" fontId="31" fillId="0" borderId="0" xfId="0" applyFont="1" applyProtection="1">
      <alignment vertical="center"/>
      <protection hidden="1"/>
    </xf>
    <xf numFmtId="0" fontId="32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82" fontId="5" fillId="0" borderId="0" xfId="2" applyNumberFormat="1" applyFill="1" applyBorder="1" applyAlignment="1" applyProtection="1">
      <alignment horizontal="right"/>
      <protection locked="0"/>
    </xf>
    <xf numFmtId="0" fontId="0" fillId="0" borderId="5" xfId="0" applyBorder="1">
      <alignment vertical="center"/>
    </xf>
    <xf numFmtId="0" fontId="0" fillId="0" borderId="27" xfId="0" applyBorder="1">
      <alignment vertical="center"/>
    </xf>
    <xf numFmtId="0" fontId="12" fillId="0" borderId="18" xfId="0" applyFont="1" applyBorder="1" applyAlignment="1">
      <alignment horizontal="center" vertical="center"/>
    </xf>
    <xf numFmtId="0" fontId="18" fillId="0" borderId="18" xfId="1" applyFont="1" applyBorder="1" applyAlignment="1">
      <alignment horizontal="left" vertical="center" wrapText="1"/>
    </xf>
    <xf numFmtId="0" fontId="0" fillId="0" borderId="18" xfId="0" applyBorder="1">
      <alignment vertical="center"/>
    </xf>
    <xf numFmtId="0" fontId="5" fillId="0" borderId="0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 applyProtection="1">
      <alignment horizontal="right" vertical="center"/>
      <protection hidden="1"/>
    </xf>
    <xf numFmtId="0" fontId="24" fillId="0" borderId="0" xfId="1" applyFont="1" applyBorder="1" applyAlignment="1">
      <alignment horizontal="left" vertical="center"/>
    </xf>
    <xf numFmtId="176" fontId="25" fillId="0" borderId="0" xfId="1" applyNumberFormat="1" applyFont="1" applyFill="1" applyBorder="1" applyAlignment="1" applyProtection="1">
      <alignment horizontal="right" vertical="center"/>
      <protection hidden="1"/>
    </xf>
    <xf numFmtId="176" fontId="25" fillId="0" borderId="45" xfId="1" applyNumberFormat="1" applyFont="1" applyFill="1" applyBorder="1" applyAlignment="1" applyProtection="1">
      <alignment horizontal="right" vertical="center"/>
      <protection hidden="1"/>
    </xf>
    <xf numFmtId="0" fontId="34" fillId="0" borderId="0" xfId="0" applyFont="1" applyProtection="1">
      <alignment vertical="center"/>
      <protection hidden="1"/>
    </xf>
    <xf numFmtId="0" fontId="35" fillId="0" borderId="0" xfId="0" applyFo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38" fontId="35" fillId="0" borderId="0" xfId="8" applyFont="1" applyAlignment="1" applyProtection="1">
      <alignment vertical="center"/>
      <protection hidden="1"/>
    </xf>
    <xf numFmtId="38" fontId="35" fillId="0" borderId="0" xfId="8" applyFont="1">
      <alignment vertical="center"/>
    </xf>
    <xf numFmtId="0" fontId="36" fillId="0" borderId="0" xfId="0" applyFont="1" applyBorder="1" applyAlignment="1" applyProtection="1">
      <alignment vertical="center" wrapText="1"/>
      <protection hidden="1"/>
    </xf>
    <xf numFmtId="0" fontId="35" fillId="0" borderId="0" xfId="0" applyFont="1" applyBorder="1">
      <alignment vertical="center"/>
    </xf>
    <xf numFmtId="0" fontId="35" fillId="0" borderId="0" xfId="0" applyFont="1">
      <alignment vertical="center"/>
    </xf>
    <xf numFmtId="0" fontId="37" fillId="0" borderId="0" xfId="0" applyFont="1" applyBorder="1">
      <alignment vertical="center"/>
    </xf>
    <xf numFmtId="0" fontId="35" fillId="0" borderId="0" xfId="0" applyNumberFormat="1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176" fontId="40" fillId="0" borderId="0" xfId="1" applyNumberFormat="1" applyFont="1" applyFill="1" applyBorder="1" applyAlignment="1" applyProtection="1">
      <alignment horizontal="right" vertical="center"/>
      <protection hidden="1"/>
    </xf>
    <xf numFmtId="176" fontId="40" fillId="0" borderId="0" xfId="1" applyNumberFormat="1" applyFont="1" applyFill="1" applyBorder="1" applyAlignment="1" applyProtection="1">
      <alignment vertical="center"/>
      <protection hidden="1"/>
    </xf>
    <xf numFmtId="0" fontId="41" fillId="0" borderId="0" xfId="0" applyFont="1" applyBorder="1" applyAlignment="1">
      <alignment horizontal="center" vertical="center"/>
    </xf>
    <xf numFmtId="0" fontId="39" fillId="0" borderId="0" xfId="1" applyFont="1" applyFill="1" applyBorder="1" applyAlignment="1">
      <alignment horizontal="left" vertical="center" wrapText="1"/>
    </xf>
    <xf numFmtId="0" fontId="35" fillId="0" borderId="0" xfId="0" applyFont="1" applyBorder="1" applyAlignment="1" applyProtection="1">
      <alignment horizontal="left" vertical="center"/>
      <protection hidden="1"/>
    </xf>
    <xf numFmtId="38" fontId="35" fillId="0" borderId="0" xfId="8" applyFont="1" applyBorder="1" applyAlignment="1" applyProtection="1">
      <alignment horizontal="center" vertical="center"/>
      <protection hidden="1"/>
    </xf>
    <xf numFmtId="176" fontId="40" fillId="0" borderId="0" xfId="1" applyNumberFormat="1" applyFont="1" applyFill="1" applyBorder="1" applyAlignment="1" applyProtection="1">
      <alignment horizontal="center" vertical="center"/>
      <protection hidden="1"/>
    </xf>
    <xf numFmtId="0" fontId="39" fillId="0" borderId="0" xfId="1" applyFont="1" applyBorder="1" applyAlignment="1">
      <alignment horizontal="left" vertical="center"/>
    </xf>
    <xf numFmtId="0" fontId="35" fillId="0" borderId="0" xfId="0" applyFont="1" applyBorder="1" applyAlignment="1" applyProtection="1">
      <alignment horizontal="center" vertical="center" wrapText="1"/>
      <protection hidden="1"/>
    </xf>
    <xf numFmtId="0" fontId="35" fillId="0" borderId="0" xfId="0" applyNumberFormat="1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43" xfId="1" applyFont="1" applyBorder="1" applyAlignment="1">
      <alignment horizontal="left" vertical="center"/>
    </xf>
    <xf numFmtId="0" fontId="24" fillId="0" borderId="44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176" fontId="5" fillId="4" borderId="6" xfId="1" applyNumberFormat="1" applyFont="1" applyFill="1" applyBorder="1" applyAlignment="1" applyProtection="1">
      <alignment horizontal="right" vertical="center"/>
      <protection hidden="1"/>
    </xf>
    <xf numFmtId="0" fontId="24" fillId="2" borderId="37" xfId="1" applyFont="1" applyFill="1" applyBorder="1" applyAlignment="1">
      <alignment horizontal="center" vertical="center" wrapText="1"/>
    </xf>
    <xf numFmtId="0" fontId="24" fillId="2" borderId="15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38" fontId="18" fillId="0" borderId="0" xfId="8" applyFont="1" applyBorder="1" applyAlignment="1" applyProtection="1">
      <alignment horizontal="center" vertical="center" wrapText="1"/>
      <protection hidden="1"/>
    </xf>
    <xf numFmtId="38" fontId="38" fillId="0" borderId="39" xfId="8" applyFont="1" applyBorder="1" applyAlignment="1" applyProtection="1">
      <alignment horizontal="center" vertical="center"/>
      <protection hidden="1"/>
    </xf>
    <xf numFmtId="38" fontId="38" fillId="0" borderId="0" xfId="8" applyFont="1" applyBorder="1" applyAlignment="1" applyProtection="1">
      <alignment horizontal="center" vertical="center"/>
      <protection hidden="1"/>
    </xf>
    <xf numFmtId="0" fontId="5" fillId="0" borderId="6" xfId="1" applyFont="1" applyBorder="1" applyAlignment="1">
      <alignment horizontal="left" vertical="center" wrapText="1"/>
    </xf>
    <xf numFmtId="0" fontId="6" fillId="2" borderId="35" xfId="1" applyFont="1" applyFill="1" applyBorder="1" applyAlignment="1">
      <alignment horizontal="center" vertical="center" textRotation="255"/>
    </xf>
    <xf numFmtId="0" fontId="6" fillId="2" borderId="18" xfId="1" applyFont="1" applyFill="1" applyBorder="1" applyAlignment="1">
      <alignment horizontal="center" vertical="center" textRotation="255"/>
    </xf>
    <xf numFmtId="0" fontId="6" fillId="2" borderId="19" xfId="1" applyFont="1" applyFill="1" applyBorder="1" applyAlignment="1">
      <alignment horizontal="center" vertical="center" textRotation="255"/>
    </xf>
    <xf numFmtId="0" fontId="6" fillId="2" borderId="4" xfId="1" applyFont="1" applyFill="1" applyBorder="1" applyAlignment="1">
      <alignment horizontal="center" vertical="center" textRotation="255"/>
    </xf>
    <xf numFmtId="0" fontId="6" fillId="2" borderId="0" xfId="1" applyFont="1" applyFill="1" applyBorder="1" applyAlignment="1">
      <alignment horizontal="center" vertical="center" textRotation="255"/>
    </xf>
    <xf numFmtId="0" fontId="6" fillId="2" borderId="5" xfId="1" applyFont="1" applyFill="1" applyBorder="1" applyAlignment="1">
      <alignment horizontal="center" vertical="center" textRotation="255"/>
    </xf>
    <xf numFmtId="0" fontId="6" fillId="2" borderId="36" xfId="1" applyFont="1" applyFill="1" applyBorder="1" applyAlignment="1">
      <alignment horizontal="center" vertical="center" textRotation="255"/>
    </xf>
    <xf numFmtId="0" fontId="6" fillId="2" borderId="21" xfId="1" applyFont="1" applyFill="1" applyBorder="1" applyAlignment="1">
      <alignment horizontal="center" vertical="center" textRotation="255"/>
    </xf>
    <xf numFmtId="0" fontId="6" fillId="2" borderId="22" xfId="1" applyFont="1" applyFill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177" fontId="5" fillId="4" borderId="6" xfId="1" applyNumberFormat="1" applyFont="1" applyFill="1" applyBorder="1" applyAlignment="1" applyProtection="1">
      <alignment horizontal="right" vertical="center"/>
      <protection hidden="1"/>
    </xf>
    <xf numFmtId="183" fontId="5" fillId="4" borderId="6" xfId="1" applyNumberFormat="1" applyFont="1" applyFill="1" applyBorder="1" applyAlignment="1" applyProtection="1">
      <alignment horizontal="right" vertical="center"/>
      <protection hidden="1"/>
    </xf>
    <xf numFmtId="0" fontId="5" fillId="0" borderId="6" xfId="1" applyFont="1" applyBorder="1" applyAlignment="1">
      <alignment vertical="center" wrapText="1"/>
    </xf>
    <xf numFmtId="176" fontId="5" fillId="4" borderId="8" xfId="1" applyNumberFormat="1" applyFont="1" applyFill="1" applyBorder="1" applyAlignment="1" applyProtection="1">
      <alignment horizontal="right" vertical="center"/>
      <protection hidden="1"/>
    </xf>
    <xf numFmtId="176" fontId="5" fillId="4" borderId="9" xfId="1" applyNumberFormat="1" applyFont="1" applyFill="1" applyBorder="1" applyAlignment="1" applyProtection="1">
      <alignment horizontal="right" vertical="center"/>
      <protection hidden="1"/>
    </xf>
    <xf numFmtId="176" fontId="5" fillId="4" borderId="10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178" fontId="15" fillId="3" borderId="17" xfId="0" applyNumberFormat="1" applyFont="1" applyFill="1" applyBorder="1" applyAlignment="1" applyProtection="1">
      <alignment horizontal="right" vertical="center"/>
      <protection locked="0"/>
    </xf>
    <xf numFmtId="178" fontId="15" fillId="3" borderId="18" xfId="0" applyNumberFormat="1" applyFont="1" applyFill="1" applyBorder="1" applyAlignment="1" applyProtection="1">
      <alignment horizontal="right" vertical="center"/>
      <protection locked="0"/>
    </xf>
    <xf numFmtId="178" fontId="15" fillId="3" borderId="19" xfId="0" applyNumberFormat="1" applyFont="1" applyFill="1" applyBorder="1" applyAlignment="1" applyProtection="1">
      <alignment horizontal="right" vertical="center"/>
      <protection locked="0"/>
    </xf>
    <xf numFmtId="178" fontId="15" fillId="3" borderId="20" xfId="0" applyNumberFormat="1" applyFont="1" applyFill="1" applyBorder="1" applyAlignment="1" applyProtection="1">
      <alignment horizontal="right" vertical="center"/>
      <protection locked="0"/>
    </xf>
    <xf numFmtId="178" fontId="15" fillId="3" borderId="21" xfId="0" applyNumberFormat="1" applyFont="1" applyFill="1" applyBorder="1" applyAlignment="1" applyProtection="1">
      <alignment horizontal="right" vertical="center"/>
      <protection locked="0"/>
    </xf>
    <xf numFmtId="178" fontId="15" fillId="3" borderId="22" xfId="0" applyNumberFormat="1" applyFont="1" applyFill="1" applyBorder="1" applyAlignment="1" applyProtection="1">
      <alignment horizontal="right" vertical="center"/>
      <protection locked="0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182" fontId="5" fillId="3" borderId="8" xfId="2" applyNumberFormat="1" applyFill="1" applyBorder="1" applyAlignment="1" applyProtection="1">
      <alignment horizontal="right"/>
      <protection locked="0"/>
    </xf>
    <xf numFmtId="182" fontId="5" fillId="3" borderId="9" xfId="2" applyNumberFormat="1" applyFill="1" applyBorder="1" applyAlignment="1" applyProtection="1">
      <alignment horizontal="right"/>
      <protection locked="0"/>
    </xf>
    <xf numFmtId="182" fontId="5" fillId="3" borderId="10" xfId="2" applyNumberFormat="1" applyFill="1" applyBorder="1" applyAlignment="1" applyProtection="1">
      <alignment horizontal="right"/>
      <protection locked="0"/>
    </xf>
    <xf numFmtId="177" fontId="34" fillId="0" borderId="15" xfId="0" applyNumberFormat="1" applyFont="1" applyBorder="1" applyAlignment="1" applyProtection="1">
      <alignment horizontal="center" vertical="center"/>
      <protection hidden="1"/>
    </xf>
    <xf numFmtId="0" fontId="34" fillId="0" borderId="15" xfId="0" applyFont="1" applyBorder="1" applyAlignment="1" applyProtection="1">
      <alignment horizontal="center" vertical="center"/>
      <protection hidden="1"/>
    </xf>
    <xf numFmtId="178" fontId="34" fillId="0" borderId="15" xfId="0" applyNumberFormat="1" applyFont="1" applyBorder="1" applyAlignment="1" applyProtection="1">
      <alignment horizontal="center" vertical="center"/>
      <protection hidden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5" fillId="3" borderId="40" xfId="2" applyNumberFormat="1" applyFill="1" applyBorder="1" applyAlignment="1" applyProtection="1">
      <alignment horizontal="right"/>
      <protection locked="0"/>
    </xf>
    <xf numFmtId="176" fontId="5" fillId="3" borderId="34" xfId="2" applyNumberFormat="1" applyFill="1" applyBorder="1" applyAlignment="1" applyProtection="1">
      <alignment horizontal="right"/>
      <protection locked="0"/>
    </xf>
    <xf numFmtId="176" fontId="5" fillId="3" borderId="38" xfId="2" applyNumberFormat="1" applyFill="1" applyBorder="1" applyAlignment="1" applyProtection="1">
      <alignment horizontal="right"/>
      <protection locked="0"/>
    </xf>
    <xf numFmtId="184" fontId="5" fillId="3" borderId="17" xfId="2" applyNumberFormat="1" applyFill="1" applyBorder="1" applyAlignment="1" applyProtection="1">
      <alignment horizontal="right" vertical="center"/>
      <protection locked="0"/>
    </xf>
    <xf numFmtId="184" fontId="5" fillId="3" borderId="18" xfId="2" applyNumberFormat="1" applyFill="1" applyBorder="1" applyAlignment="1" applyProtection="1">
      <alignment horizontal="right" vertical="center"/>
      <protection locked="0"/>
    </xf>
    <xf numFmtId="184" fontId="5" fillId="3" borderId="19" xfId="2" applyNumberFormat="1" applyFill="1" applyBorder="1" applyAlignment="1" applyProtection="1">
      <alignment horizontal="right" vertical="center"/>
      <protection locked="0"/>
    </xf>
    <xf numFmtId="184" fontId="5" fillId="3" borderId="39" xfId="2" applyNumberFormat="1" applyFill="1" applyBorder="1" applyAlignment="1" applyProtection="1">
      <alignment horizontal="right" vertical="center"/>
      <protection locked="0"/>
    </xf>
    <xf numFmtId="184" fontId="5" fillId="3" borderId="0" xfId="2" applyNumberFormat="1" applyFill="1" applyBorder="1" applyAlignment="1" applyProtection="1">
      <alignment horizontal="right" vertical="center"/>
      <protection locked="0"/>
    </xf>
    <xf numFmtId="184" fontId="5" fillId="3" borderId="5" xfId="2" applyNumberFormat="1" applyFill="1" applyBorder="1" applyAlignment="1" applyProtection="1">
      <alignment horizontal="right" vertical="center"/>
      <protection locked="0"/>
    </xf>
    <xf numFmtId="184" fontId="5" fillId="3" borderId="20" xfId="2" applyNumberFormat="1" applyFill="1" applyBorder="1" applyAlignment="1" applyProtection="1">
      <alignment horizontal="right" vertical="center"/>
      <protection locked="0"/>
    </xf>
    <xf numFmtId="184" fontId="5" fillId="3" borderId="21" xfId="2" applyNumberFormat="1" applyFill="1" applyBorder="1" applyAlignment="1" applyProtection="1">
      <alignment horizontal="right" vertical="center"/>
      <protection locked="0"/>
    </xf>
    <xf numFmtId="184" fontId="5" fillId="3" borderId="22" xfId="2" applyNumberFormat="1" applyFill="1" applyBorder="1" applyAlignment="1" applyProtection="1">
      <alignment horizontal="right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15" fillId="0" borderId="28" xfId="0" applyNumberFormat="1" applyFont="1" applyFill="1" applyBorder="1" applyAlignment="1" applyProtection="1">
      <alignment horizontal="right" vertical="center"/>
      <protection hidden="1"/>
    </xf>
    <xf numFmtId="178" fontId="15" fillId="0" borderId="20" xfId="0" applyNumberFormat="1" applyFont="1" applyFill="1" applyBorder="1" applyAlignment="1" applyProtection="1">
      <alignment horizontal="right" vertical="center"/>
      <protection hidden="1"/>
    </xf>
    <xf numFmtId="178" fontId="15" fillId="0" borderId="21" xfId="0" applyNumberFormat="1" applyFont="1" applyFill="1" applyBorder="1" applyAlignment="1" applyProtection="1">
      <alignment horizontal="right" vertical="center"/>
      <protection hidden="1"/>
    </xf>
    <xf numFmtId="178" fontId="15" fillId="0" borderId="22" xfId="0" applyNumberFormat="1" applyFont="1" applyFill="1" applyBorder="1" applyAlignment="1" applyProtection="1">
      <alignment horizontal="right" vertical="center"/>
      <protection hidden="1"/>
    </xf>
    <xf numFmtId="0" fontId="0" fillId="0" borderId="6" xfId="0" applyBorder="1" applyAlignment="1">
      <alignment horizontal="center" vertical="center" wrapText="1"/>
    </xf>
    <xf numFmtId="182" fontId="0" fillId="0" borderId="17" xfId="8" applyNumberFormat="1" applyFont="1" applyBorder="1" applyAlignment="1" applyProtection="1">
      <alignment horizontal="right" vertical="center"/>
      <protection hidden="1"/>
    </xf>
    <xf numFmtId="182" fontId="0" fillId="0" borderId="18" xfId="8" applyNumberFormat="1" applyFont="1" applyBorder="1" applyAlignment="1" applyProtection="1">
      <alignment horizontal="right" vertical="center"/>
      <protection hidden="1"/>
    </xf>
    <xf numFmtId="182" fontId="0" fillId="0" borderId="19" xfId="8" applyNumberFormat="1" applyFont="1" applyBorder="1" applyAlignment="1" applyProtection="1">
      <alignment horizontal="right" vertical="center"/>
      <protection hidden="1"/>
    </xf>
    <xf numFmtId="182" fontId="0" fillId="0" borderId="20" xfId="8" applyNumberFormat="1" applyFont="1" applyBorder="1" applyAlignment="1" applyProtection="1">
      <alignment horizontal="right" vertical="center"/>
      <protection hidden="1"/>
    </xf>
    <xf numFmtId="182" fontId="0" fillId="0" borderId="21" xfId="8" applyNumberFormat="1" applyFont="1" applyBorder="1" applyAlignment="1" applyProtection="1">
      <alignment horizontal="right" vertical="center"/>
      <protection hidden="1"/>
    </xf>
    <xf numFmtId="182" fontId="0" fillId="0" borderId="22" xfId="8" applyNumberFormat="1" applyFont="1" applyBorder="1" applyAlignment="1" applyProtection="1">
      <alignment horizontal="right" vertical="center"/>
      <protection hidden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7" fontId="15" fillId="3" borderId="17" xfId="0" applyNumberFormat="1" applyFont="1" applyFill="1" applyBorder="1" applyAlignment="1" applyProtection="1">
      <alignment horizontal="right" vertical="center"/>
      <protection locked="0"/>
    </xf>
    <xf numFmtId="177" fontId="15" fillId="3" borderId="18" xfId="0" applyNumberFormat="1" applyFont="1" applyFill="1" applyBorder="1" applyAlignment="1" applyProtection="1">
      <alignment horizontal="right" vertical="center"/>
      <protection locked="0"/>
    </xf>
    <xf numFmtId="177" fontId="15" fillId="3" borderId="19" xfId="0" applyNumberFormat="1" applyFont="1" applyFill="1" applyBorder="1" applyAlignment="1" applyProtection="1">
      <alignment horizontal="right" vertical="center"/>
      <protection locked="0"/>
    </xf>
    <xf numFmtId="177" fontId="15" fillId="3" borderId="20" xfId="0" applyNumberFormat="1" applyFont="1" applyFill="1" applyBorder="1" applyAlignment="1" applyProtection="1">
      <alignment horizontal="right" vertical="center"/>
      <protection locked="0"/>
    </xf>
    <xf numFmtId="177" fontId="15" fillId="3" borderId="21" xfId="0" applyNumberFormat="1" applyFont="1" applyFill="1" applyBorder="1" applyAlignment="1" applyProtection="1">
      <alignment horizontal="right" vertical="center"/>
      <protection locked="0"/>
    </xf>
    <xf numFmtId="177" fontId="15" fillId="3" borderId="22" xfId="0" applyNumberFormat="1" applyFont="1" applyFill="1" applyBorder="1" applyAlignment="1" applyProtection="1">
      <alignment horizontal="right" vertical="center"/>
      <protection locked="0"/>
    </xf>
    <xf numFmtId="181" fontId="5" fillId="0" borderId="6" xfId="2" applyNumberFormat="1" applyFill="1" applyBorder="1" applyAlignment="1" applyProtection="1">
      <alignment horizontal="right"/>
      <protection hidden="1"/>
    </xf>
    <xf numFmtId="0" fontId="11" fillId="0" borderId="6" xfId="0" applyFont="1" applyBorder="1" applyAlignment="1">
      <alignment horizontal="center" vertical="center"/>
    </xf>
    <xf numFmtId="177" fontId="15" fillId="3" borderId="6" xfId="0" applyNumberFormat="1" applyFont="1" applyFill="1" applyBorder="1" applyAlignment="1" applyProtection="1">
      <alignment horizontal="right" vertical="center"/>
      <protection locked="0"/>
    </xf>
    <xf numFmtId="178" fontId="15" fillId="3" borderId="8" xfId="0" applyNumberFormat="1" applyFont="1" applyFill="1" applyBorder="1" applyAlignment="1" applyProtection="1">
      <alignment horizontal="right" vertical="center"/>
      <protection locked="0"/>
    </xf>
    <xf numFmtId="178" fontId="15" fillId="3" borderId="9" xfId="0" applyNumberFormat="1" applyFont="1" applyFill="1" applyBorder="1" applyAlignment="1" applyProtection="1">
      <alignment horizontal="right" vertical="center"/>
      <protection locked="0"/>
    </xf>
    <xf numFmtId="178" fontId="15" fillId="3" borderId="10" xfId="0" applyNumberFormat="1" applyFont="1" applyFill="1" applyBorder="1" applyAlignment="1" applyProtection="1">
      <alignment horizontal="right" vertical="center"/>
      <protection locked="0"/>
    </xf>
    <xf numFmtId="179" fontId="5" fillId="3" borderId="8" xfId="2" applyNumberFormat="1" applyFill="1" applyBorder="1" applyAlignment="1" applyProtection="1">
      <alignment horizontal="right"/>
      <protection locked="0"/>
    </xf>
    <xf numFmtId="179" fontId="5" fillId="3" borderId="9" xfId="2" applyNumberFormat="1" applyFill="1" applyBorder="1" applyAlignment="1" applyProtection="1">
      <alignment horizontal="right"/>
      <protection locked="0"/>
    </xf>
    <xf numFmtId="179" fontId="5" fillId="3" borderId="10" xfId="2" applyNumberFormat="1" applyFill="1" applyBorder="1" applyAlignment="1" applyProtection="1">
      <alignment horizontal="right"/>
      <protection locked="0"/>
    </xf>
    <xf numFmtId="176" fontId="0" fillId="0" borderId="17" xfId="8" applyNumberFormat="1" applyFont="1" applyBorder="1" applyAlignment="1" applyProtection="1">
      <alignment horizontal="right" vertical="center"/>
      <protection hidden="1"/>
    </xf>
    <xf numFmtId="176" fontId="0" fillId="0" borderId="18" xfId="8" applyNumberFormat="1" applyFont="1" applyBorder="1" applyAlignment="1" applyProtection="1">
      <alignment horizontal="right" vertical="center"/>
      <protection hidden="1"/>
    </xf>
    <xf numFmtId="176" fontId="0" fillId="0" borderId="19" xfId="8" applyNumberFormat="1" applyFont="1" applyBorder="1" applyAlignment="1" applyProtection="1">
      <alignment horizontal="right" vertical="center"/>
      <protection hidden="1"/>
    </xf>
    <xf numFmtId="176" fontId="0" fillId="0" borderId="20" xfId="8" applyNumberFormat="1" applyFont="1" applyBorder="1" applyAlignment="1" applyProtection="1">
      <alignment horizontal="right" vertical="center"/>
      <protection hidden="1"/>
    </xf>
    <xf numFmtId="176" fontId="0" fillId="0" borderId="21" xfId="8" applyNumberFormat="1" applyFont="1" applyBorder="1" applyAlignment="1" applyProtection="1">
      <alignment horizontal="right" vertical="center"/>
      <protection hidden="1"/>
    </xf>
    <xf numFmtId="176" fontId="0" fillId="0" borderId="22" xfId="8" applyNumberFormat="1" applyFont="1" applyBorder="1" applyAlignment="1" applyProtection="1">
      <alignment horizontal="right" vertical="center"/>
      <protection hidden="1"/>
    </xf>
    <xf numFmtId="0" fontId="16" fillId="2" borderId="26" xfId="1" applyFont="1" applyFill="1" applyBorder="1" applyAlignment="1">
      <alignment horizontal="center" vertical="center" textRotation="255"/>
    </xf>
    <xf numFmtId="0" fontId="16" fillId="2" borderId="27" xfId="1" applyFont="1" applyFill="1" applyBorder="1" applyAlignment="1">
      <alignment horizontal="center" vertical="center" textRotation="255"/>
    </xf>
    <xf numFmtId="0" fontId="16" fillId="2" borderId="28" xfId="1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left" vertical="center"/>
    </xf>
    <xf numFmtId="0" fontId="0" fillId="0" borderId="28" xfId="0" applyBorder="1">
      <alignment vertical="center"/>
    </xf>
    <xf numFmtId="0" fontId="13" fillId="0" borderId="6" xfId="0" applyFont="1" applyBorder="1" applyAlignment="1">
      <alignment horizontal="left" vertical="center"/>
    </xf>
    <xf numFmtId="182" fontId="5" fillId="3" borderId="6" xfId="2" applyNumberFormat="1" applyFill="1" applyBorder="1" applyAlignment="1" applyProtection="1">
      <alignment horizontal="right"/>
      <protection locked="0"/>
    </xf>
    <xf numFmtId="0" fontId="11" fillId="0" borderId="29" xfId="0" applyFont="1" applyBorder="1" applyAlignment="1">
      <alignment horizontal="center" vertical="center"/>
    </xf>
    <xf numFmtId="177" fontId="15" fillId="3" borderId="29" xfId="0" applyNumberFormat="1" applyFont="1" applyFill="1" applyBorder="1" applyAlignment="1" applyProtection="1">
      <alignment horizontal="right" vertical="center"/>
      <protection locked="0"/>
    </xf>
    <xf numFmtId="178" fontId="15" fillId="3" borderId="30" xfId="0" applyNumberFormat="1" applyFont="1" applyFill="1" applyBorder="1" applyAlignment="1" applyProtection="1">
      <alignment horizontal="right" vertical="center"/>
      <protection locked="0"/>
    </xf>
    <xf numFmtId="178" fontId="15" fillId="3" borderId="31" xfId="0" applyNumberFormat="1" applyFont="1" applyFill="1" applyBorder="1" applyAlignment="1" applyProtection="1">
      <alignment horizontal="right" vertical="center"/>
      <protection locked="0"/>
    </xf>
    <xf numFmtId="178" fontId="15" fillId="3" borderId="32" xfId="0" applyNumberFormat="1" applyFont="1" applyFill="1" applyBorder="1" applyAlignment="1" applyProtection="1">
      <alignment horizontal="right" vertical="center"/>
      <protection locked="0"/>
    </xf>
    <xf numFmtId="0" fontId="6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181" fontId="5" fillId="3" borderId="6" xfId="2" applyNumberFormat="1" applyFill="1" applyBorder="1" applyAlignment="1" applyProtection="1">
      <alignment horizontal="right"/>
      <protection locked="0"/>
    </xf>
    <xf numFmtId="0" fontId="5" fillId="2" borderId="6" xfId="1" applyFont="1" applyFill="1" applyBorder="1" applyAlignment="1">
      <alignment horizontal="left"/>
    </xf>
    <xf numFmtId="178" fontId="5" fillId="0" borderId="6" xfId="2" applyNumberFormat="1" applyFill="1" applyBorder="1" applyAlignment="1" applyProtection="1">
      <alignment horizontal="right"/>
      <protection hidden="1"/>
    </xf>
    <xf numFmtId="0" fontId="26" fillId="2" borderId="6" xfId="1" applyFont="1" applyFill="1" applyBorder="1" applyAlignment="1">
      <alignment horizontal="left" vertical="center"/>
    </xf>
    <xf numFmtId="180" fontId="5" fillId="3" borderId="6" xfId="2" applyNumberFormat="1" applyFill="1" applyBorder="1" applyAlignment="1" applyProtection="1">
      <alignment horizontal="right"/>
      <protection locked="0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9" fontId="5" fillId="3" borderId="6" xfId="2" applyNumberFormat="1" applyFill="1" applyBorder="1" applyAlignment="1" applyProtection="1">
      <alignment horizontal="right"/>
      <protection locked="0"/>
    </xf>
  </cellXfs>
  <cellStyles count="9">
    <cellStyle name="桁区切り" xfId="8" builtinId="6"/>
    <cellStyle name="桁区切り 2" xfId="2"/>
    <cellStyle name="標準" xfId="0" builtinId="0"/>
    <cellStyle name="標準 2" xfId="3"/>
    <cellStyle name="標準 2 2" xfId="1"/>
    <cellStyle name="標準 3" xfId="4"/>
    <cellStyle name="標準 4" xfId="5"/>
    <cellStyle name="標準 4 2" xfId="6"/>
    <cellStyle name="標準 4 2 2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2</xdr:row>
      <xdr:rowOff>88900</xdr:rowOff>
    </xdr:from>
    <xdr:to>
      <xdr:col>6</xdr:col>
      <xdr:colOff>88900</xdr:colOff>
      <xdr:row>8</xdr:row>
      <xdr:rowOff>88900</xdr:rowOff>
    </xdr:to>
    <xdr:sp macro="" textlink="">
      <xdr:nvSpPr>
        <xdr:cNvPr id="2" name="角丸四角形 1"/>
        <xdr:cNvSpPr/>
      </xdr:nvSpPr>
      <xdr:spPr>
        <a:xfrm>
          <a:off x="165100" y="469900"/>
          <a:ext cx="3686175" cy="1143000"/>
        </a:xfrm>
        <a:prstGeom prst="roundRect">
          <a:avLst>
            <a:gd name="adj" fmla="val 833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9</xdr:row>
      <xdr:rowOff>161925</xdr:rowOff>
    </xdr:from>
    <xdr:to>
      <xdr:col>6</xdr:col>
      <xdr:colOff>180976</xdr:colOff>
      <xdr:row>46</xdr:row>
      <xdr:rowOff>85725</xdr:rowOff>
    </xdr:to>
    <xdr:sp macro="" textlink="">
      <xdr:nvSpPr>
        <xdr:cNvPr id="3" name="角丸四角形 2"/>
        <xdr:cNvSpPr/>
      </xdr:nvSpPr>
      <xdr:spPr>
        <a:xfrm>
          <a:off x="142875" y="1876425"/>
          <a:ext cx="3800476" cy="6972300"/>
        </a:xfrm>
        <a:prstGeom prst="roundRect">
          <a:avLst>
            <a:gd name="adj" fmla="val 4361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149225</xdr:colOff>
      <xdr:row>2</xdr:row>
      <xdr:rowOff>190498</xdr:rowOff>
    </xdr:from>
    <xdr:to>
      <xdr:col>33</xdr:col>
      <xdr:colOff>47625</xdr:colOff>
      <xdr:row>22</xdr:row>
      <xdr:rowOff>142875</xdr:rowOff>
    </xdr:to>
    <xdr:sp macro="" textlink="">
      <xdr:nvSpPr>
        <xdr:cNvPr id="4" name="角丸四角形 3"/>
        <xdr:cNvSpPr/>
      </xdr:nvSpPr>
      <xdr:spPr>
        <a:xfrm>
          <a:off x="7235825" y="571498"/>
          <a:ext cx="2994025" cy="3762377"/>
        </a:xfrm>
        <a:prstGeom prst="roundRect">
          <a:avLst>
            <a:gd name="adj" fmla="val 870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1</xdr:row>
      <xdr:rowOff>142875</xdr:rowOff>
    </xdr:from>
    <xdr:to>
      <xdr:col>19</xdr:col>
      <xdr:colOff>95250</xdr:colOff>
      <xdr:row>22</xdr:row>
      <xdr:rowOff>57150</xdr:rowOff>
    </xdr:to>
    <xdr:sp macro="" textlink="">
      <xdr:nvSpPr>
        <xdr:cNvPr id="5" name="角丸四角形 4"/>
        <xdr:cNvSpPr/>
      </xdr:nvSpPr>
      <xdr:spPr>
        <a:xfrm>
          <a:off x="4371975" y="333375"/>
          <a:ext cx="2571750" cy="3914775"/>
        </a:xfrm>
        <a:prstGeom prst="roundRect">
          <a:avLst>
            <a:gd name="adj" fmla="val 352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48</xdr:row>
      <xdr:rowOff>104775</xdr:rowOff>
    </xdr:from>
    <xdr:to>
      <xdr:col>6</xdr:col>
      <xdr:colOff>104775</xdr:colOff>
      <xdr:row>50</xdr:row>
      <xdr:rowOff>47625</xdr:rowOff>
    </xdr:to>
    <xdr:sp macro="" textlink="">
      <xdr:nvSpPr>
        <xdr:cNvPr id="6" name="角丸四角形 5"/>
        <xdr:cNvSpPr/>
      </xdr:nvSpPr>
      <xdr:spPr>
        <a:xfrm>
          <a:off x="152400" y="9210675"/>
          <a:ext cx="3714750" cy="323850"/>
        </a:xfrm>
        <a:prstGeom prst="roundRect">
          <a:avLst>
            <a:gd name="adj" fmla="val 771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</xdr:row>
      <xdr:rowOff>114300</xdr:rowOff>
    </xdr:from>
    <xdr:to>
      <xdr:col>3</xdr:col>
      <xdr:colOff>57150</xdr:colOff>
      <xdr:row>3</xdr:row>
      <xdr:rowOff>76200</xdr:rowOff>
    </xdr:to>
    <xdr:sp macro="" textlink="">
      <xdr:nvSpPr>
        <xdr:cNvPr id="7" name="円/楕円 6"/>
        <xdr:cNvSpPr/>
      </xdr:nvSpPr>
      <xdr:spPr>
        <a:xfrm>
          <a:off x="352425" y="304800"/>
          <a:ext cx="419100" cy="34290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AR P悠々ゴシック体E" panose="040B0900000000000000" pitchFamily="50" charset="-128"/>
              <a:ea typeface="AR P悠々ゴシック体E" panose="040B0900000000000000" pitchFamily="50" charset="-128"/>
            </a:rPr>
            <a:t>１</a:t>
          </a:r>
        </a:p>
      </xdr:txBody>
    </xdr:sp>
    <xdr:clientData/>
  </xdr:twoCellAnchor>
  <xdr:twoCellAnchor>
    <xdr:from>
      <xdr:col>1</xdr:col>
      <xdr:colOff>0</xdr:colOff>
      <xdr:row>9</xdr:row>
      <xdr:rowOff>25400</xdr:rowOff>
    </xdr:from>
    <xdr:to>
      <xdr:col>2</xdr:col>
      <xdr:colOff>203200</xdr:colOff>
      <xdr:row>11</xdr:row>
      <xdr:rowOff>0</xdr:rowOff>
    </xdr:to>
    <xdr:sp macro="" textlink="">
      <xdr:nvSpPr>
        <xdr:cNvPr id="8" name="円/楕円 7"/>
        <xdr:cNvSpPr/>
      </xdr:nvSpPr>
      <xdr:spPr>
        <a:xfrm>
          <a:off x="238125" y="1739900"/>
          <a:ext cx="441325" cy="35560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  <a:latin typeface="AR P悠々ゴシック体E" panose="040B0900000000000000" pitchFamily="50" charset="-128"/>
              <a:ea typeface="AR P悠々ゴシック体E" panose="040B0900000000000000" pitchFamily="50" charset="-128"/>
            </a:rPr>
            <a:t>2</a:t>
          </a:r>
        </a:p>
        <a:p>
          <a:pPr algn="ctr"/>
          <a:endParaRPr kumimoji="1" lang="ja-JP" altLang="en-US" sz="1200" b="1">
            <a:solidFill>
              <a:srgbClr val="FF0000"/>
            </a:solidFill>
            <a:latin typeface="AR P悠々ゴシック体E" panose="040B0900000000000000" pitchFamily="50" charset="-128"/>
            <a:ea typeface="AR P悠々ゴシック体E" panose="040B0900000000000000" pitchFamily="50" charset="-128"/>
          </a:endParaRPr>
        </a:p>
      </xdr:txBody>
    </xdr:sp>
    <xdr:clientData/>
  </xdr:twoCellAnchor>
  <xdr:twoCellAnchor>
    <xdr:from>
      <xdr:col>20</xdr:col>
      <xdr:colOff>47625</xdr:colOff>
      <xdr:row>0</xdr:row>
      <xdr:rowOff>158750</xdr:rowOff>
    </xdr:from>
    <xdr:to>
      <xdr:col>46</xdr:col>
      <xdr:colOff>152399</xdr:colOff>
      <xdr:row>23</xdr:row>
      <xdr:rowOff>28575</xdr:rowOff>
    </xdr:to>
    <xdr:sp macro="" textlink="">
      <xdr:nvSpPr>
        <xdr:cNvPr id="9" name="角丸四角形 8"/>
        <xdr:cNvSpPr/>
      </xdr:nvSpPr>
      <xdr:spPr>
        <a:xfrm>
          <a:off x="7134225" y="158750"/>
          <a:ext cx="6296024" cy="4251325"/>
        </a:xfrm>
        <a:prstGeom prst="roundRect">
          <a:avLst>
            <a:gd name="adj" fmla="val 585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2</xdr:row>
      <xdr:rowOff>12701</xdr:rowOff>
    </xdr:from>
    <xdr:to>
      <xdr:col>30</xdr:col>
      <xdr:colOff>114300</xdr:colOff>
      <xdr:row>3</xdr:row>
      <xdr:rowOff>142875</xdr:rowOff>
    </xdr:to>
    <xdr:sp macro="" textlink="">
      <xdr:nvSpPr>
        <xdr:cNvPr id="10" name="正方形/長方形 9"/>
        <xdr:cNvSpPr/>
      </xdr:nvSpPr>
      <xdr:spPr>
        <a:xfrm>
          <a:off x="7600950" y="393701"/>
          <a:ext cx="1981200" cy="3206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家族の給与・労賃</a:t>
          </a:r>
          <a:r>
            <a:rPr kumimoji="1" lang="en-US" altLang="ja-JP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twoCellAnchor>
  <xdr:twoCellAnchor>
    <xdr:from>
      <xdr:col>8</xdr:col>
      <xdr:colOff>123824</xdr:colOff>
      <xdr:row>24</xdr:row>
      <xdr:rowOff>117475</xdr:rowOff>
    </xdr:from>
    <xdr:to>
      <xdr:col>43</xdr:col>
      <xdr:colOff>152400</xdr:colOff>
      <xdr:row>45</xdr:row>
      <xdr:rowOff>133350</xdr:rowOff>
    </xdr:to>
    <xdr:sp macro="" textlink="">
      <xdr:nvSpPr>
        <xdr:cNvPr id="11" name="角丸四角形 10"/>
        <xdr:cNvSpPr/>
      </xdr:nvSpPr>
      <xdr:spPr>
        <a:xfrm>
          <a:off x="4362449" y="4689475"/>
          <a:ext cx="8353426" cy="4016375"/>
        </a:xfrm>
        <a:prstGeom prst="roundRect">
          <a:avLst>
            <a:gd name="adj" fmla="val 269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228600</xdr:colOff>
      <xdr:row>23</xdr:row>
      <xdr:rowOff>98425</xdr:rowOff>
    </xdr:from>
    <xdr:to>
      <xdr:col>36</xdr:col>
      <xdr:colOff>19049</xdr:colOff>
      <xdr:row>25</xdr:row>
      <xdr:rowOff>88900</xdr:rowOff>
    </xdr:to>
    <xdr:sp macro="" textlink="">
      <xdr:nvSpPr>
        <xdr:cNvPr id="12" name="AutoShape 2"/>
        <xdr:cNvSpPr>
          <a:spLocks/>
        </xdr:cNvSpPr>
      </xdr:nvSpPr>
      <xdr:spPr bwMode="auto">
        <a:xfrm>
          <a:off x="7315200" y="4479925"/>
          <a:ext cx="3600449" cy="371475"/>
        </a:xfrm>
        <a:prstGeom prst="borderCallout1">
          <a:avLst>
            <a:gd name="adj1" fmla="val -1008"/>
            <a:gd name="adj2" fmla="val 53086"/>
            <a:gd name="adj3" fmla="val -141"/>
            <a:gd name="adj4" fmla="val 53172"/>
          </a:avLst>
        </a:prstGeom>
        <a:solidFill>
          <a:schemeClr val="bg1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分析結果　あなたの経営の内容や特徴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など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174625</xdr:colOff>
      <xdr:row>0</xdr:row>
      <xdr:rowOff>142875</xdr:rowOff>
    </xdr:from>
    <xdr:to>
      <xdr:col>16</xdr:col>
      <xdr:colOff>85725</xdr:colOff>
      <xdr:row>2</xdr:row>
      <xdr:rowOff>63500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5118100" y="142875"/>
          <a:ext cx="1101725" cy="301625"/>
        </a:xfrm>
        <a:prstGeom prst="borderCallout1">
          <a:avLst>
            <a:gd name="adj1" fmla="val 107522"/>
            <a:gd name="adj2" fmla="val 49706"/>
            <a:gd name="adj3" fmla="val 98302"/>
            <a:gd name="adj4" fmla="val 50034"/>
          </a:avLst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集客状況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152400</xdr:colOff>
      <xdr:row>46</xdr:row>
      <xdr:rowOff>133350</xdr:rowOff>
    </xdr:from>
    <xdr:to>
      <xdr:col>6</xdr:col>
      <xdr:colOff>85726</xdr:colOff>
      <xdr:row>48</xdr:row>
      <xdr:rowOff>47625</xdr:rowOff>
    </xdr:to>
    <xdr:sp macro="" textlink="">
      <xdr:nvSpPr>
        <xdr:cNvPr id="14" name="角丸四角形 13"/>
        <xdr:cNvSpPr/>
      </xdr:nvSpPr>
      <xdr:spPr>
        <a:xfrm>
          <a:off x="152400" y="8896350"/>
          <a:ext cx="3695701" cy="257175"/>
        </a:xfrm>
        <a:prstGeom prst="roundRect">
          <a:avLst>
            <a:gd name="adj" fmla="val 771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152399</xdr:colOff>
      <xdr:row>3</xdr:row>
      <xdr:rowOff>174625</xdr:rowOff>
    </xdr:from>
    <xdr:to>
      <xdr:col>46</xdr:col>
      <xdr:colOff>76200</xdr:colOff>
      <xdr:row>15</xdr:row>
      <xdr:rowOff>114300</xdr:rowOff>
    </xdr:to>
    <xdr:sp macro="" textlink="">
      <xdr:nvSpPr>
        <xdr:cNvPr id="15" name="角丸四角形 14"/>
        <xdr:cNvSpPr/>
      </xdr:nvSpPr>
      <xdr:spPr>
        <a:xfrm>
          <a:off x="10334624" y="746125"/>
          <a:ext cx="3019426" cy="2225675"/>
        </a:xfrm>
        <a:prstGeom prst="roundRect">
          <a:avLst>
            <a:gd name="adj" fmla="val 870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95250</xdr:colOff>
      <xdr:row>2</xdr:row>
      <xdr:rowOff>95250</xdr:rowOff>
    </xdr:from>
    <xdr:to>
      <xdr:col>44</xdr:col>
      <xdr:colOff>209550</xdr:colOff>
      <xdr:row>4</xdr:row>
      <xdr:rowOff>66676</xdr:rowOff>
    </xdr:to>
    <xdr:sp macro="" textlink="">
      <xdr:nvSpPr>
        <xdr:cNvPr id="16" name="正方形/長方形 15"/>
        <xdr:cNvSpPr/>
      </xdr:nvSpPr>
      <xdr:spPr>
        <a:xfrm>
          <a:off x="10515600" y="476250"/>
          <a:ext cx="2495550" cy="35242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経営者（あなた）の労働時間</a:t>
          </a:r>
          <a:r>
            <a:rPr kumimoji="1" lang="en-US" altLang="ja-JP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twoCellAnchor>
  <xdr:twoCellAnchor>
    <xdr:from>
      <xdr:col>4</xdr:col>
      <xdr:colOff>136525</xdr:colOff>
      <xdr:row>9</xdr:row>
      <xdr:rowOff>44450</xdr:rowOff>
    </xdr:from>
    <xdr:to>
      <xdr:col>4</xdr:col>
      <xdr:colOff>1946275</xdr:colOff>
      <xdr:row>10</xdr:row>
      <xdr:rowOff>133350</xdr:rowOff>
    </xdr:to>
    <xdr:sp macro="" textlink="">
      <xdr:nvSpPr>
        <xdr:cNvPr id="17" name="正方形/長方形 16"/>
        <xdr:cNvSpPr/>
      </xdr:nvSpPr>
      <xdr:spPr>
        <a:xfrm>
          <a:off x="1089025" y="1758950"/>
          <a:ext cx="1743075" cy="27940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支出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twoCellAnchor>
  <xdr:twoCellAnchor>
    <xdr:from>
      <xdr:col>4</xdr:col>
      <xdr:colOff>66675</xdr:colOff>
      <xdr:row>1</xdr:row>
      <xdr:rowOff>76200</xdr:rowOff>
    </xdr:from>
    <xdr:to>
      <xdr:col>4</xdr:col>
      <xdr:colOff>1876425</xdr:colOff>
      <xdr:row>3</xdr:row>
      <xdr:rowOff>12700</xdr:rowOff>
    </xdr:to>
    <xdr:sp macro="" textlink="">
      <xdr:nvSpPr>
        <xdr:cNvPr id="18" name="正方形/長方形 17"/>
        <xdr:cNvSpPr/>
      </xdr:nvSpPr>
      <xdr:spPr>
        <a:xfrm>
          <a:off x="1019175" y="266700"/>
          <a:ext cx="1809750" cy="31750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収入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twoCellAnchor>
  <xdr:twoCellAnchor>
    <xdr:from>
      <xdr:col>30</xdr:col>
      <xdr:colOff>196850</xdr:colOff>
      <xdr:row>0</xdr:row>
      <xdr:rowOff>0</xdr:rowOff>
    </xdr:from>
    <xdr:to>
      <xdr:col>36</xdr:col>
      <xdr:colOff>22225</xdr:colOff>
      <xdr:row>2</xdr:row>
      <xdr:rowOff>9525</xdr:rowOff>
    </xdr:to>
    <xdr:sp macro="" textlink="">
      <xdr:nvSpPr>
        <xdr:cNvPr id="19" name="正方形/長方形 18"/>
        <xdr:cNvSpPr/>
      </xdr:nvSpPr>
      <xdr:spPr>
        <a:xfrm>
          <a:off x="9664700" y="0"/>
          <a:ext cx="1254125" cy="39052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経営の内容</a:t>
          </a:r>
          <a:r>
            <a:rPr kumimoji="1" lang="en-US" altLang="ja-JP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62"/>
  <sheetViews>
    <sheetView showGridLines="0" tabSelected="1" view="pageLayout" zoomScaleNormal="100" workbookViewId="0">
      <selection activeCell="F43" sqref="F43"/>
    </sheetView>
  </sheetViews>
  <sheetFormatPr defaultRowHeight="12"/>
  <cols>
    <col min="1" max="4" width="3.7109375" customWidth="1"/>
    <col min="5" max="5" width="29.7109375" customWidth="1"/>
    <col min="6" max="6" width="14.85546875" customWidth="1"/>
    <col min="7" max="8" width="3.7109375" customWidth="1"/>
    <col min="9" max="9" width="3.5703125" customWidth="1"/>
    <col min="10" max="65" width="3.7109375" customWidth="1"/>
    <col min="66" max="75" width="3.85546875" customWidth="1"/>
  </cols>
  <sheetData>
    <row r="1" spans="2:85" ht="15" customHeight="1"/>
    <row r="2" spans="2:85" ht="15" customHeight="1"/>
    <row r="3" spans="2:85" ht="15" customHeight="1" thickBot="1"/>
    <row r="4" spans="2:85" ht="15" customHeight="1">
      <c r="B4" s="228" t="s">
        <v>0</v>
      </c>
      <c r="C4" s="229"/>
      <c r="D4" s="229"/>
      <c r="E4" s="229"/>
      <c r="F4" s="230"/>
      <c r="J4" s="62" t="s">
        <v>116</v>
      </c>
    </row>
    <row r="5" spans="2:85" ht="15" customHeight="1">
      <c r="B5" s="231"/>
      <c r="C5" s="232"/>
      <c r="D5" s="233"/>
      <c r="E5" s="33" t="s">
        <v>1</v>
      </c>
      <c r="F5" s="34">
        <v>0</v>
      </c>
      <c r="J5" s="237"/>
      <c r="K5" s="238"/>
      <c r="L5" s="241" t="s">
        <v>2</v>
      </c>
      <c r="M5" s="242"/>
      <c r="N5" s="242"/>
      <c r="O5" s="243"/>
      <c r="P5" s="241" t="s">
        <v>3</v>
      </c>
      <c r="Q5" s="242"/>
      <c r="R5" s="242"/>
      <c r="S5" s="243"/>
      <c r="V5" s="1" t="s">
        <v>63</v>
      </c>
      <c r="BM5" s="2"/>
    </row>
    <row r="6" spans="2:85" ht="15" customHeight="1">
      <c r="B6" s="231"/>
      <c r="C6" s="232"/>
      <c r="D6" s="233"/>
      <c r="E6" s="35" t="s">
        <v>5</v>
      </c>
      <c r="F6" s="43">
        <v>0</v>
      </c>
      <c r="J6" s="239"/>
      <c r="K6" s="240"/>
      <c r="L6" s="244"/>
      <c r="M6" s="245"/>
      <c r="N6" s="245"/>
      <c r="O6" s="246"/>
      <c r="P6" s="244"/>
      <c r="Q6" s="245"/>
      <c r="R6" s="245"/>
      <c r="S6" s="246"/>
      <c r="V6" s="67" t="s">
        <v>64</v>
      </c>
      <c r="W6" s="68"/>
      <c r="X6" s="68"/>
      <c r="Y6" s="68"/>
      <c r="Z6" s="68"/>
      <c r="AA6" s="68"/>
      <c r="AB6" s="68"/>
      <c r="AC6" s="68"/>
      <c r="AD6" s="247">
        <v>0</v>
      </c>
      <c r="AE6" s="247"/>
      <c r="AF6" s="247"/>
      <c r="AG6" s="247"/>
      <c r="AW6" s="6"/>
      <c r="BI6" s="7"/>
    </row>
    <row r="7" spans="2:85" ht="15" customHeight="1">
      <c r="B7" s="231"/>
      <c r="C7" s="232"/>
      <c r="D7" s="233"/>
      <c r="E7" s="35" t="s">
        <v>8</v>
      </c>
      <c r="F7" s="43">
        <v>0</v>
      </c>
      <c r="J7" s="190" t="s">
        <v>6</v>
      </c>
      <c r="K7" s="190"/>
      <c r="L7" s="191">
        <v>0</v>
      </c>
      <c r="M7" s="191"/>
      <c r="N7" s="191"/>
      <c r="O7" s="191"/>
      <c r="P7" s="192">
        <v>0</v>
      </c>
      <c r="Q7" s="193"/>
      <c r="R7" s="193"/>
      <c r="S7" s="194"/>
      <c r="V7" s="62" t="s">
        <v>66</v>
      </c>
      <c r="AW7" s="6"/>
      <c r="BI7" s="7"/>
    </row>
    <row r="8" spans="2:85" ht="15" customHeight="1" thickBot="1">
      <c r="B8" s="234"/>
      <c r="C8" s="235"/>
      <c r="D8" s="236"/>
      <c r="E8" s="37" t="s">
        <v>9</v>
      </c>
      <c r="F8" s="45">
        <f>SUM(F5:F7)</f>
        <v>0</v>
      </c>
      <c r="J8" s="190" t="s">
        <v>115</v>
      </c>
      <c r="K8" s="190"/>
      <c r="L8" s="191">
        <v>0</v>
      </c>
      <c r="M8" s="191"/>
      <c r="N8" s="191"/>
      <c r="O8" s="191"/>
      <c r="P8" s="192">
        <v>0</v>
      </c>
      <c r="Q8" s="193"/>
      <c r="R8" s="193"/>
      <c r="S8" s="194"/>
      <c r="V8" s="209" t="s">
        <v>4</v>
      </c>
      <c r="W8" s="209"/>
      <c r="X8" s="209"/>
      <c r="Y8" s="209"/>
      <c r="Z8" s="209"/>
      <c r="AA8" s="209"/>
      <c r="AB8" s="209"/>
      <c r="AC8" s="209"/>
      <c r="AD8" s="210">
        <v>0</v>
      </c>
      <c r="AE8" s="210"/>
      <c r="AF8" s="210"/>
      <c r="AG8" s="210"/>
      <c r="AI8" s="3" t="s">
        <v>7</v>
      </c>
      <c r="AJ8" s="4"/>
      <c r="AK8" s="4"/>
      <c r="AL8" s="4"/>
      <c r="AM8" s="4"/>
      <c r="AN8" s="4"/>
      <c r="AO8" s="4"/>
      <c r="AP8" s="4"/>
      <c r="AU8" s="5"/>
      <c r="AV8" s="5"/>
      <c r="AW8" s="6"/>
      <c r="BI8" s="7"/>
    </row>
    <row r="9" spans="2:85" ht="15" customHeight="1">
      <c r="B9" s="9"/>
      <c r="C9" s="9"/>
      <c r="D9" s="9"/>
      <c r="E9" s="10"/>
      <c r="F9" s="11"/>
      <c r="J9" s="190" t="s">
        <v>114</v>
      </c>
      <c r="K9" s="190"/>
      <c r="L9" s="191">
        <v>0</v>
      </c>
      <c r="M9" s="191"/>
      <c r="N9" s="191"/>
      <c r="O9" s="191"/>
      <c r="P9" s="192">
        <v>0</v>
      </c>
      <c r="Q9" s="193"/>
      <c r="R9" s="193"/>
      <c r="S9" s="194"/>
      <c r="V9" t="s">
        <v>113</v>
      </c>
      <c r="AI9" s="224" t="s">
        <v>54</v>
      </c>
      <c r="AJ9" s="224"/>
      <c r="AK9" s="224"/>
      <c r="AL9" s="224"/>
      <c r="AM9" s="224"/>
      <c r="AN9" s="224"/>
      <c r="AO9" s="224"/>
      <c r="AP9" s="224"/>
      <c r="AQ9" s="225" t="e">
        <f>P23</f>
        <v>#VALUE!</v>
      </c>
      <c r="AR9" s="225"/>
      <c r="AS9" s="225"/>
      <c r="AT9" s="225"/>
      <c r="AU9" s="8"/>
      <c r="AV9" s="8"/>
      <c r="AW9" s="6"/>
      <c r="BI9" s="7"/>
    </row>
    <row r="10" spans="2:85" ht="15" customHeight="1">
      <c r="B10" s="59"/>
      <c r="C10" s="59"/>
      <c r="D10" s="59"/>
      <c r="E10" s="60"/>
      <c r="F10" s="58"/>
      <c r="J10" s="190" t="s">
        <v>112</v>
      </c>
      <c r="K10" s="190"/>
      <c r="L10" s="191">
        <v>0</v>
      </c>
      <c r="M10" s="191"/>
      <c r="N10" s="191"/>
      <c r="O10" s="191"/>
      <c r="P10" s="192">
        <v>0</v>
      </c>
      <c r="Q10" s="193"/>
      <c r="R10" s="193"/>
      <c r="S10" s="194"/>
      <c r="V10" s="216" t="s">
        <v>10</v>
      </c>
      <c r="W10" s="217"/>
      <c r="X10" s="217"/>
      <c r="Y10" s="217"/>
      <c r="Z10" s="217"/>
      <c r="AA10" s="217"/>
      <c r="AB10" s="217"/>
      <c r="AC10" s="218"/>
      <c r="AD10" s="195">
        <v>0</v>
      </c>
      <c r="AE10" s="196"/>
      <c r="AF10" s="196"/>
      <c r="AG10" s="197"/>
      <c r="AI10" s="226" t="s">
        <v>55</v>
      </c>
      <c r="AJ10" s="226"/>
      <c r="AK10" s="226"/>
      <c r="AL10" s="226"/>
      <c r="AM10" s="226"/>
      <c r="AN10" s="226"/>
      <c r="AO10" s="226"/>
      <c r="AP10" s="226"/>
      <c r="AQ10" s="227">
        <v>9</v>
      </c>
      <c r="AR10" s="227"/>
      <c r="AS10" s="227"/>
      <c r="AT10" s="227"/>
      <c r="AU10" s="5"/>
      <c r="AV10" s="5"/>
      <c r="AW10" s="16"/>
      <c r="BI10" s="7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2:85" ht="15" customHeight="1" thickBot="1">
      <c r="B11" s="12"/>
      <c r="C11" s="12"/>
      <c r="D11" s="12"/>
      <c r="E11" s="13"/>
      <c r="F11" s="14"/>
      <c r="J11" s="190" t="s">
        <v>111</v>
      </c>
      <c r="K11" s="190"/>
      <c r="L11" s="191">
        <v>0</v>
      </c>
      <c r="M11" s="191"/>
      <c r="N11" s="191"/>
      <c r="O11" s="191"/>
      <c r="P11" s="192">
        <v>0</v>
      </c>
      <c r="Q11" s="193"/>
      <c r="R11" s="193"/>
      <c r="S11" s="194"/>
      <c r="V11" s="172" t="s">
        <v>62</v>
      </c>
      <c r="W11" s="172"/>
      <c r="X11" s="172"/>
      <c r="Y11" s="172"/>
      <c r="Z11" s="172"/>
      <c r="AA11" s="172"/>
      <c r="AB11" s="172"/>
      <c r="AC11" s="172"/>
      <c r="AD11" s="173">
        <f>AD10*AQ18</f>
        <v>0</v>
      </c>
      <c r="AE11" s="174"/>
      <c r="AF11" s="174"/>
      <c r="AG11" s="175"/>
      <c r="AI11" s="224" t="s">
        <v>56</v>
      </c>
      <c r="AJ11" s="224"/>
      <c r="AK11" s="224"/>
      <c r="AL11" s="224"/>
      <c r="AM11" s="224"/>
      <c r="AN11" s="224"/>
      <c r="AO11" s="224"/>
      <c r="AP11" s="224"/>
      <c r="AQ11" s="189" t="e">
        <f>AQ9*AQ10</f>
        <v>#VALUE!</v>
      </c>
      <c r="AR11" s="189"/>
      <c r="AS11" s="189"/>
      <c r="AT11" s="189"/>
      <c r="AU11" s="5"/>
      <c r="AV11" s="5"/>
      <c r="AW11" s="5"/>
      <c r="BI11" s="7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2:85" ht="15" customHeight="1">
      <c r="B12" s="220" t="s">
        <v>11</v>
      </c>
      <c r="C12" s="221"/>
      <c r="D12" s="221"/>
      <c r="E12" s="221"/>
      <c r="F12" s="222"/>
      <c r="J12" s="190" t="s">
        <v>110</v>
      </c>
      <c r="K12" s="190"/>
      <c r="L12" s="191">
        <v>0</v>
      </c>
      <c r="M12" s="191"/>
      <c r="N12" s="191"/>
      <c r="O12" s="191"/>
      <c r="P12" s="192">
        <v>0</v>
      </c>
      <c r="Q12" s="193"/>
      <c r="R12" s="193"/>
      <c r="S12" s="194"/>
      <c r="V12" s="172"/>
      <c r="W12" s="172"/>
      <c r="X12" s="172"/>
      <c r="Y12" s="172"/>
      <c r="Z12" s="172"/>
      <c r="AA12" s="172"/>
      <c r="AB12" s="172"/>
      <c r="AC12" s="172"/>
      <c r="AD12" s="176"/>
      <c r="AE12" s="177"/>
      <c r="AF12" s="177"/>
      <c r="AG12" s="178"/>
      <c r="AI12" s="207" t="s">
        <v>109</v>
      </c>
      <c r="AJ12" s="207"/>
      <c r="AK12" s="207"/>
      <c r="AL12" s="207"/>
      <c r="AM12" s="207"/>
      <c r="AN12" s="207"/>
      <c r="AO12" s="207"/>
      <c r="AP12" s="207"/>
      <c r="AQ12" s="223">
        <v>0</v>
      </c>
      <c r="AR12" s="223"/>
      <c r="AS12" s="223"/>
      <c r="AT12" s="223"/>
      <c r="AU12" s="15"/>
      <c r="AV12" s="15"/>
      <c r="AW12" s="5"/>
      <c r="BI12" s="7"/>
    </row>
    <row r="13" spans="2:85" ht="15" customHeight="1">
      <c r="B13" s="117" t="s">
        <v>12</v>
      </c>
      <c r="C13" s="118"/>
      <c r="D13" s="204" t="s">
        <v>13</v>
      </c>
      <c r="E13" s="33" t="s">
        <v>14</v>
      </c>
      <c r="F13" s="34">
        <v>0</v>
      </c>
      <c r="G13" s="82" t="s">
        <v>46</v>
      </c>
      <c r="J13" s="190" t="s">
        <v>108</v>
      </c>
      <c r="K13" s="190"/>
      <c r="L13" s="191">
        <v>0</v>
      </c>
      <c r="M13" s="191"/>
      <c r="N13" s="191"/>
      <c r="O13" s="191"/>
      <c r="P13" s="192">
        <v>0</v>
      </c>
      <c r="Q13" s="193"/>
      <c r="R13" s="193"/>
      <c r="S13" s="194"/>
      <c r="V13" s="1" t="s">
        <v>15</v>
      </c>
      <c r="AI13" s="207" t="s">
        <v>107</v>
      </c>
      <c r="AJ13" s="207"/>
      <c r="AK13" s="207"/>
      <c r="AL13" s="207"/>
      <c r="AM13" s="207"/>
      <c r="AN13" s="207"/>
      <c r="AO13" s="207"/>
      <c r="AP13" s="207"/>
      <c r="AQ13" s="189" t="e">
        <f>AQ11+AQ12</f>
        <v>#VALUE!</v>
      </c>
      <c r="AR13" s="189"/>
      <c r="AS13" s="189"/>
      <c r="AT13" s="189"/>
      <c r="AU13" s="17"/>
      <c r="AV13" s="17"/>
      <c r="AW13" s="5"/>
      <c r="BI13" s="7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2:85" ht="15" customHeight="1">
      <c r="B14" s="120"/>
      <c r="C14" s="121"/>
      <c r="D14" s="205"/>
      <c r="E14" s="33" t="s">
        <v>16</v>
      </c>
      <c r="F14" s="34">
        <v>0</v>
      </c>
      <c r="G14" s="82" t="s">
        <v>46</v>
      </c>
      <c r="J14" s="190" t="s">
        <v>106</v>
      </c>
      <c r="K14" s="190"/>
      <c r="L14" s="191">
        <v>0</v>
      </c>
      <c r="M14" s="191"/>
      <c r="N14" s="191"/>
      <c r="O14" s="191"/>
      <c r="P14" s="192">
        <v>0</v>
      </c>
      <c r="Q14" s="193"/>
      <c r="R14" s="193"/>
      <c r="S14" s="194"/>
      <c r="V14" s="67" t="s">
        <v>65</v>
      </c>
      <c r="W14" s="68"/>
      <c r="X14" s="68"/>
      <c r="Y14" s="68"/>
      <c r="Z14" s="68"/>
      <c r="AA14" s="68"/>
      <c r="AB14" s="68"/>
      <c r="AC14" s="68"/>
      <c r="AD14" s="195">
        <v>0</v>
      </c>
      <c r="AE14" s="196"/>
      <c r="AF14" s="196"/>
      <c r="AG14" s="197"/>
      <c r="AI14" s="172" t="s">
        <v>120</v>
      </c>
      <c r="AJ14" s="172"/>
      <c r="AK14" s="172"/>
      <c r="AL14" s="172"/>
      <c r="AM14" s="172"/>
      <c r="AN14" s="172"/>
      <c r="AO14" s="172"/>
      <c r="AP14" s="172"/>
      <c r="AQ14" s="198" t="e">
        <f>AQ13*AQ18</f>
        <v>#VALUE!</v>
      </c>
      <c r="AR14" s="199"/>
      <c r="AS14" s="199"/>
      <c r="AT14" s="200"/>
      <c r="AU14" s="17"/>
      <c r="AV14" s="17"/>
      <c r="AW14" s="5"/>
      <c r="BI14" s="7"/>
    </row>
    <row r="15" spans="2:85" ht="15" customHeight="1">
      <c r="B15" s="120"/>
      <c r="C15" s="121"/>
      <c r="D15" s="206"/>
      <c r="E15" s="33" t="s">
        <v>45</v>
      </c>
      <c r="F15" s="34">
        <v>0</v>
      </c>
      <c r="G15" s="82" t="s">
        <v>46</v>
      </c>
      <c r="J15" s="190" t="s">
        <v>105</v>
      </c>
      <c r="K15" s="190"/>
      <c r="L15" s="191">
        <v>0</v>
      </c>
      <c r="M15" s="191"/>
      <c r="N15" s="191"/>
      <c r="O15" s="191"/>
      <c r="P15" s="192">
        <v>0</v>
      </c>
      <c r="Q15" s="193"/>
      <c r="R15" s="193"/>
      <c r="S15" s="194"/>
      <c r="V15" s="62" t="s">
        <v>58</v>
      </c>
      <c r="AI15" s="172"/>
      <c r="AJ15" s="172"/>
      <c r="AK15" s="172"/>
      <c r="AL15" s="172"/>
      <c r="AM15" s="172"/>
      <c r="AN15" s="172"/>
      <c r="AO15" s="172"/>
      <c r="AP15" s="172"/>
      <c r="AQ15" s="201"/>
      <c r="AR15" s="202"/>
      <c r="AS15" s="202"/>
      <c r="AT15" s="203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7"/>
    </row>
    <row r="16" spans="2:85" ht="15" customHeight="1">
      <c r="B16" s="120"/>
      <c r="C16" s="121"/>
      <c r="D16" s="204" t="s">
        <v>17</v>
      </c>
      <c r="E16" s="33" t="s">
        <v>104</v>
      </c>
      <c r="F16" s="34">
        <v>0</v>
      </c>
      <c r="G16" s="82" t="s">
        <v>47</v>
      </c>
      <c r="J16" s="190" t="s">
        <v>103</v>
      </c>
      <c r="K16" s="190"/>
      <c r="L16" s="191">
        <v>0</v>
      </c>
      <c r="M16" s="191"/>
      <c r="N16" s="191"/>
      <c r="O16" s="191"/>
      <c r="P16" s="192">
        <v>0</v>
      </c>
      <c r="Q16" s="193"/>
      <c r="R16" s="193"/>
      <c r="S16" s="194"/>
      <c r="V16" s="209" t="s">
        <v>15</v>
      </c>
      <c r="W16" s="209"/>
      <c r="X16" s="209"/>
      <c r="Y16" s="209"/>
      <c r="Z16" s="209"/>
      <c r="AA16" s="209"/>
      <c r="AB16" s="209"/>
      <c r="AC16" s="209"/>
      <c r="AD16" s="210">
        <v>0</v>
      </c>
      <c r="AE16" s="210"/>
      <c r="AF16" s="210"/>
      <c r="AG16" s="210"/>
      <c r="AK16" s="18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BI16" s="7"/>
    </row>
    <row r="17" spans="2:63" ht="15" customHeight="1">
      <c r="B17" s="120"/>
      <c r="C17" s="121"/>
      <c r="D17" s="208"/>
      <c r="E17" s="33" t="s">
        <v>102</v>
      </c>
      <c r="F17" s="34">
        <v>0</v>
      </c>
      <c r="G17" s="82" t="s">
        <v>46</v>
      </c>
      <c r="J17" s="190" t="s">
        <v>101</v>
      </c>
      <c r="K17" s="190"/>
      <c r="L17" s="191">
        <v>0</v>
      </c>
      <c r="M17" s="191"/>
      <c r="N17" s="191"/>
      <c r="O17" s="191"/>
      <c r="P17" s="192">
        <v>0</v>
      </c>
      <c r="Q17" s="193"/>
      <c r="R17" s="193"/>
      <c r="S17" s="194"/>
      <c r="V17" t="s">
        <v>100</v>
      </c>
      <c r="AU17" s="8"/>
      <c r="AV17" s="8"/>
      <c r="AW17" s="5"/>
      <c r="BI17" s="7"/>
    </row>
    <row r="18" spans="2:63" ht="15" customHeight="1" thickBot="1">
      <c r="B18" s="120"/>
      <c r="C18" s="121"/>
      <c r="D18" s="204" t="s">
        <v>19</v>
      </c>
      <c r="E18" s="33" t="s">
        <v>99</v>
      </c>
      <c r="F18" s="34">
        <v>0</v>
      </c>
      <c r="G18" s="82" t="s">
        <v>46</v>
      </c>
      <c r="J18" s="211" t="s">
        <v>98</v>
      </c>
      <c r="K18" s="211"/>
      <c r="L18" s="212">
        <v>0</v>
      </c>
      <c r="M18" s="212"/>
      <c r="N18" s="212"/>
      <c r="O18" s="212"/>
      <c r="P18" s="213">
        <v>0</v>
      </c>
      <c r="Q18" s="214"/>
      <c r="R18" s="214"/>
      <c r="S18" s="215"/>
      <c r="V18" s="216" t="s">
        <v>18</v>
      </c>
      <c r="W18" s="217"/>
      <c r="X18" s="217"/>
      <c r="Y18" s="217"/>
      <c r="Z18" s="217"/>
      <c r="AA18" s="217"/>
      <c r="AB18" s="217"/>
      <c r="AC18" s="218"/>
      <c r="AD18" s="195">
        <v>0</v>
      </c>
      <c r="AE18" s="196"/>
      <c r="AF18" s="196"/>
      <c r="AG18" s="197"/>
      <c r="AI18" s="219" t="s">
        <v>60</v>
      </c>
      <c r="AJ18" s="219"/>
      <c r="AK18" s="219"/>
      <c r="AL18" s="219"/>
      <c r="AM18" s="219"/>
      <c r="AN18" s="219"/>
      <c r="AO18" s="219"/>
      <c r="AP18" s="219"/>
      <c r="AQ18" s="157">
        <v>0</v>
      </c>
      <c r="AR18" s="158"/>
      <c r="AS18" s="158"/>
      <c r="AT18" s="159"/>
      <c r="AU18" s="19"/>
      <c r="AV18" s="19"/>
      <c r="BA18" s="7"/>
      <c r="BB18" s="7"/>
      <c r="BC18" s="7"/>
      <c r="BD18" s="7"/>
      <c r="BE18" s="7"/>
      <c r="BF18" s="7"/>
      <c r="BG18" s="7"/>
      <c r="BH18" s="7"/>
      <c r="BI18" s="7"/>
    </row>
    <row r="19" spans="2:63" ht="15" customHeight="1" thickTop="1">
      <c r="B19" s="120"/>
      <c r="C19" s="121"/>
      <c r="D19" s="205"/>
      <c r="E19" s="33" t="s">
        <v>97</v>
      </c>
      <c r="F19" s="34">
        <v>0</v>
      </c>
      <c r="G19" s="82" t="s">
        <v>46</v>
      </c>
      <c r="J19" s="166" t="s">
        <v>117</v>
      </c>
      <c r="K19" s="167"/>
      <c r="L19" s="168">
        <f>SUM(L7:O18)</f>
        <v>0</v>
      </c>
      <c r="M19" s="168"/>
      <c r="N19" s="168"/>
      <c r="O19" s="168"/>
      <c r="P19" s="169">
        <f>SUM(P7:S18)</f>
        <v>0</v>
      </c>
      <c r="Q19" s="170"/>
      <c r="R19" s="170"/>
      <c r="S19" s="171"/>
      <c r="V19" s="172" t="s">
        <v>61</v>
      </c>
      <c r="W19" s="172"/>
      <c r="X19" s="172"/>
      <c r="Y19" s="172"/>
      <c r="Z19" s="172"/>
      <c r="AA19" s="172"/>
      <c r="AB19" s="172"/>
      <c r="AC19" s="172"/>
      <c r="AD19" s="173">
        <f>AD18*AQ27</f>
        <v>0</v>
      </c>
      <c r="AE19" s="174"/>
      <c r="AF19" s="174"/>
      <c r="AG19" s="175"/>
      <c r="AI19" s="219"/>
      <c r="AJ19" s="219"/>
      <c r="AK19" s="219"/>
      <c r="AL19" s="219"/>
      <c r="AM19" s="219"/>
      <c r="AN19" s="219"/>
      <c r="AO19" s="219"/>
      <c r="AP19" s="219"/>
      <c r="AQ19" s="160"/>
      <c r="AR19" s="161"/>
      <c r="AS19" s="161"/>
      <c r="AT19" s="162"/>
      <c r="AV19" s="19"/>
      <c r="BD19" s="7"/>
      <c r="BE19" s="7"/>
      <c r="BF19" s="7"/>
      <c r="BG19" s="7"/>
      <c r="BH19" s="7"/>
      <c r="BI19" s="7"/>
      <c r="BJ19" s="7"/>
      <c r="BK19" s="7"/>
    </row>
    <row r="20" spans="2:63" ht="15" customHeight="1">
      <c r="B20" s="120"/>
      <c r="C20" s="121"/>
      <c r="D20" s="205"/>
      <c r="E20" s="33" t="s">
        <v>96</v>
      </c>
      <c r="F20" s="34">
        <v>0</v>
      </c>
      <c r="G20" s="82" t="s">
        <v>46</v>
      </c>
      <c r="J20" t="s">
        <v>119</v>
      </c>
      <c r="V20" s="172"/>
      <c r="W20" s="172"/>
      <c r="X20" s="172"/>
      <c r="Y20" s="172"/>
      <c r="Z20" s="172"/>
      <c r="AA20" s="172"/>
      <c r="AB20" s="172"/>
      <c r="AC20" s="172"/>
      <c r="AD20" s="176"/>
      <c r="AE20" s="177"/>
      <c r="AF20" s="177"/>
      <c r="AG20" s="178"/>
      <c r="AI20" s="219"/>
      <c r="AJ20" s="219"/>
      <c r="AK20" s="219"/>
      <c r="AL20" s="219"/>
      <c r="AM20" s="219"/>
      <c r="AN20" s="219"/>
      <c r="AO20" s="219"/>
      <c r="AP20" s="219"/>
      <c r="AQ20" s="160"/>
      <c r="AR20" s="161"/>
      <c r="AS20" s="161"/>
      <c r="AT20" s="162"/>
    </row>
    <row r="21" spans="2:63" ht="15" customHeight="1">
      <c r="B21" s="120"/>
      <c r="C21" s="121"/>
      <c r="D21" s="205"/>
      <c r="E21" s="33" t="s">
        <v>20</v>
      </c>
      <c r="F21" s="34">
        <v>0</v>
      </c>
      <c r="G21" s="82" t="s">
        <v>46</v>
      </c>
      <c r="J21" s="179" t="s">
        <v>118</v>
      </c>
      <c r="K21" s="180"/>
      <c r="L21" s="183">
        <v>0</v>
      </c>
      <c r="M21" s="184"/>
      <c r="N21" s="184"/>
      <c r="O21" s="185"/>
      <c r="P21" s="137" t="s">
        <v>126</v>
      </c>
      <c r="Q21" s="138"/>
      <c r="R21" s="138"/>
      <c r="S21" s="139"/>
      <c r="U21" s="20"/>
      <c r="V21" s="62"/>
      <c r="AI21" s="219"/>
      <c r="AJ21" s="219"/>
      <c r="AK21" s="219"/>
      <c r="AL21" s="219"/>
      <c r="AM21" s="219"/>
      <c r="AN21" s="219"/>
      <c r="AO21" s="219"/>
      <c r="AP21" s="219"/>
      <c r="AQ21" s="163"/>
      <c r="AR21" s="164"/>
      <c r="AS21" s="164"/>
      <c r="AT21" s="165"/>
    </row>
    <row r="22" spans="2:63" ht="15" customHeight="1">
      <c r="B22" s="120"/>
      <c r="C22" s="121"/>
      <c r="D22" s="205"/>
      <c r="E22" s="36" t="s">
        <v>22</v>
      </c>
      <c r="F22" s="34">
        <v>0</v>
      </c>
      <c r="G22" s="82" t="s">
        <v>47</v>
      </c>
      <c r="J22" s="181"/>
      <c r="K22" s="182"/>
      <c r="L22" s="186"/>
      <c r="M22" s="187"/>
      <c r="N22" s="187"/>
      <c r="O22" s="188"/>
      <c r="P22" s="140"/>
      <c r="Q22" s="141"/>
      <c r="R22" s="141"/>
      <c r="S22" s="142"/>
      <c r="U22" s="20"/>
      <c r="V22" s="143" t="s">
        <v>59</v>
      </c>
      <c r="W22" s="144"/>
      <c r="X22" s="144"/>
      <c r="Y22" s="144"/>
      <c r="Z22" s="144"/>
      <c r="AA22" s="144"/>
      <c r="AB22" s="144"/>
      <c r="AC22" s="145"/>
      <c r="AD22" s="146">
        <f>AD8+AD11+AD16+AD19</f>
        <v>0</v>
      </c>
      <c r="AE22" s="147"/>
      <c r="AF22" s="147"/>
      <c r="AG22" s="148"/>
    </row>
    <row r="23" spans="2:63" ht="15" customHeight="1" thickBot="1">
      <c r="B23" s="123"/>
      <c r="C23" s="124"/>
      <c r="D23" s="206"/>
      <c r="E23" s="33" t="s">
        <v>95</v>
      </c>
      <c r="F23" s="34">
        <v>0</v>
      </c>
      <c r="G23" s="82" t="s">
        <v>46</v>
      </c>
      <c r="L23" s="149">
        <f>L19+L21</f>
        <v>0</v>
      </c>
      <c r="M23" s="150"/>
      <c r="N23" s="150"/>
      <c r="O23" s="150"/>
      <c r="P23" s="151" t="e">
        <f>P19+P21</f>
        <v>#VALUE!</v>
      </c>
      <c r="Q23" s="150"/>
      <c r="R23" s="150"/>
      <c r="S23" s="150"/>
      <c r="U23" s="20"/>
      <c r="V23" s="65"/>
      <c r="W23" s="65"/>
      <c r="X23" s="65"/>
      <c r="Y23" s="65"/>
      <c r="Z23" s="65"/>
      <c r="AA23" s="65"/>
      <c r="AB23" s="65"/>
      <c r="AC23" s="65"/>
      <c r="AE23" s="66"/>
      <c r="AF23" s="66"/>
      <c r="AG23" s="66"/>
    </row>
    <row r="24" spans="2:63" ht="15" customHeight="1" thickBot="1">
      <c r="B24" s="117" t="s">
        <v>23</v>
      </c>
      <c r="C24" s="118"/>
      <c r="D24" s="119"/>
      <c r="E24" s="33" t="s">
        <v>24</v>
      </c>
      <c r="F24" s="38">
        <v>0</v>
      </c>
      <c r="G24" s="82" t="s">
        <v>47</v>
      </c>
      <c r="J24" s="152" t="s">
        <v>21</v>
      </c>
      <c r="K24" s="153"/>
      <c r="L24" s="153"/>
      <c r="M24" s="153"/>
      <c r="N24" s="153"/>
      <c r="O24" s="153"/>
      <c r="P24" s="153"/>
      <c r="Q24" s="154">
        <v>0</v>
      </c>
      <c r="R24" s="155"/>
      <c r="S24" s="156"/>
    </row>
    <row r="25" spans="2:63" ht="15" customHeight="1">
      <c r="B25" s="120"/>
      <c r="C25" s="121"/>
      <c r="D25" s="122"/>
      <c r="E25" s="33" t="s">
        <v>94</v>
      </c>
      <c r="F25" s="38">
        <v>0</v>
      </c>
      <c r="G25" s="82" t="s">
        <v>47</v>
      </c>
      <c r="Q25" t="s">
        <v>124</v>
      </c>
    </row>
    <row r="26" spans="2:63" ht="15" customHeight="1">
      <c r="B26" s="120"/>
      <c r="C26" s="121"/>
      <c r="D26" s="122"/>
      <c r="E26" s="35" t="s">
        <v>26</v>
      </c>
      <c r="F26" s="38">
        <v>0</v>
      </c>
      <c r="G26" s="82" t="s">
        <v>47</v>
      </c>
      <c r="J26" s="39" t="s">
        <v>25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63" ht="15" customHeight="1">
      <c r="B27" s="120"/>
      <c r="C27" s="121"/>
      <c r="D27" s="122"/>
      <c r="E27" s="33" t="s">
        <v>93</v>
      </c>
      <c r="F27" s="38">
        <v>0</v>
      </c>
      <c r="G27" s="82" t="s">
        <v>47</v>
      </c>
      <c r="J27" s="76" t="s">
        <v>92</v>
      </c>
      <c r="K27" s="116" t="s">
        <v>27</v>
      </c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33">
        <f>F46</f>
        <v>0</v>
      </c>
      <c r="AM27" s="134"/>
      <c r="AN27" s="134"/>
      <c r="AO27" s="134"/>
      <c r="AP27" s="135"/>
    </row>
    <row r="28" spans="2:63" ht="15" customHeight="1">
      <c r="B28" s="120"/>
      <c r="C28" s="121"/>
      <c r="D28" s="122"/>
      <c r="E28" s="33" t="s">
        <v>91</v>
      </c>
      <c r="F28" s="38">
        <v>0</v>
      </c>
      <c r="G28" s="82" t="s">
        <v>47</v>
      </c>
      <c r="J28" s="75" t="s">
        <v>90</v>
      </c>
      <c r="K28" s="116" t="s">
        <v>89</v>
      </c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33" t="e">
        <f>F46/(AD6+AD14+AQ13)</f>
        <v>#VALUE!</v>
      </c>
      <c r="AM28" s="134"/>
      <c r="AN28" s="134"/>
      <c r="AO28" s="134"/>
      <c r="AP28" s="135"/>
      <c r="AQ28" s="48"/>
      <c r="AR28" s="48"/>
      <c r="AU28" s="136"/>
      <c r="AV28" s="136"/>
    </row>
    <row r="29" spans="2:63" ht="15" customHeight="1">
      <c r="B29" s="120"/>
      <c r="C29" s="121"/>
      <c r="D29" s="122"/>
      <c r="E29" s="33" t="s">
        <v>29</v>
      </c>
      <c r="F29" s="38">
        <v>0</v>
      </c>
      <c r="G29" s="82" t="s">
        <v>46</v>
      </c>
      <c r="I29" s="23"/>
      <c r="J29" s="75" t="s">
        <v>88</v>
      </c>
      <c r="K29" s="116" t="s">
        <v>28</v>
      </c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09" t="e">
        <f>F50</f>
        <v>#VALUE!</v>
      </c>
      <c r="AM29" s="109"/>
      <c r="AN29" s="109"/>
      <c r="AO29" s="109"/>
      <c r="AP29" s="109"/>
      <c r="AQ29" s="49"/>
      <c r="AR29" s="48"/>
    </row>
    <row r="30" spans="2:63" ht="15" customHeight="1">
      <c r="B30" s="120"/>
      <c r="C30" s="121"/>
      <c r="D30" s="122"/>
      <c r="E30" s="33" t="s">
        <v>30</v>
      </c>
      <c r="F30" s="38">
        <v>0</v>
      </c>
      <c r="G30" s="82" t="s">
        <v>47</v>
      </c>
      <c r="J30" s="69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1"/>
      <c r="AM30" s="71"/>
      <c r="AN30" s="71"/>
      <c r="AO30" s="71"/>
      <c r="AP30" s="71"/>
      <c r="AQ30" s="48"/>
      <c r="AR30" s="48"/>
      <c r="AT30" s="22"/>
    </row>
    <row r="31" spans="2:63" ht="15" customHeight="1">
      <c r="B31" s="120"/>
      <c r="C31" s="121"/>
      <c r="D31" s="122"/>
      <c r="E31" s="33" t="s">
        <v>31</v>
      </c>
      <c r="F31" s="38">
        <v>0</v>
      </c>
      <c r="G31" s="82" t="s">
        <v>47</v>
      </c>
      <c r="J31" s="40" t="s">
        <v>87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6"/>
      <c r="AC31" s="26"/>
      <c r="AL31" s="50"/>
      <c r="AM31" s="50"/>
      <c r="AN31" s="50"/>
      <c r="AO31" s="50"/>
      <c r="AP31" s="50"/>
      <c r="AQ31" s="51"/>
      <c r="AR31" s="51"/>
    </row>
    <row r="32" spans="2:63" ht="15" customHeight="1">
      <c r="B32" s="120"/>
      <c r="C32" s="121"/>
      <c r="D32" s="122"/>
      <c r="E32" s="33" t="s">
        <v>86</v>
      </c>
      <c r="F32" s="38">
        <v>0</v>
      </c>
      <c r="G32" s="82" t="s">
        <v>47</v>
      </c>
      <c r="J32" s="76" t="s">
        <v>85</v>
      </c>
      <c r="K32" s="116" t="s">
        <v>32</v>
      </c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09" t="e">
        <f>(F45+F48)/L23</f>
        <v>#VALUE!</v>
      </c>
      <c r="AM32" s="109"/>
      <c r="AN32" s="109"/>
      <c r="AO32" s="109"/>
      <c r="AP32" s="109"/>
      <c r="AQ32" s="51"/>
      <c r="AR32" s="51"/>
      <c r="AS32" s="22"/>
    </row>
    <row r="33" spans="2:46" ht="15" customHeight="1">
      <c r="B33" s="120"/>
      <c r="C33" s="121"/>
      <c r="D33" s="122"/>
      <c r="E33" s="33" t="s">
        <v>84</v>
      </c>
      <c r="F33" s="38">
        <v>0</v>
      </c>
      <c r="G33" s="82" t="s">
        <v>47</v>
      </c>
      <c r="J33" s="75" t="s">
        <v>83</v>
      </c>
      <c r="K33" s="106" t="s">
        <v>82</v>
      </c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8"/>
      <c r="AL33" s="109" t="e">
        <f>Q24-AL32</f>
        <v>#VALUE!</v>
      </c>
      <c r="AM33" s="109"/>
      <c r="AN33" s="109"/>
      <c r="AO33" s="109"/>
      <c r="AP33" s="109"/>
      <c r="AQ33" s="51"/>
      <c r="AR33" s="51"/>
      <c r="AS33" s="22"/>
    </row>
    <row r="34" spans="2:46" ht="15" customHeight="1">
      <c r="B34" s="120"/>
      <c r="C34" s="121"/>
      <c r="D34" s="122"/>
      <c r="E34" s="33" t="s">
        <v>33</v>
      </c>
      <c r="F34" s="38">
        <v>0</v>
      </c>
      <c r="G34" s="82" t="s">
        <v>47</v>
      </c>
      <c r="J34" s="75" t="s">
        <v>81</v>
      </c>
      <c r="K34" s="106" t="s">
        <v>57</v>
      </c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8"/>
      <c r="AL34" s="131" t="e">
        <f>(F13+F14+F15)/F5</f>
        <v>#DIV/0!</v>
      </c>
      <c r="AM34" s="131"/>
      <c r="AN34" s="131"/>
      <c r="AO34" s="131"/>
      <c r="AP34" s="131"/>
      <c r="AQ34" s="52"/>
      <c r="AR34" s="51"/>
      <c r="AS34" s="22"/>
      <c r="AT34" s="22"/>
    </row>
    <row r="35" spans="2:46" ht="15" customHeight="1">
      <c r="B35" s="120"/>
      <c r="C35" s="121"/>
      <c r="D35" s="122"/>
      <c r="E35" s="33" t="s">
        <v>34</v>
      </c>
      <c r="F35" s="38">
        <v>0</v>
      </c>
      <c r="G35" s="82" t="s">
        <v>47</v>
      </c>
      <c r="J35" s="69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1"/>
      <c r="AM35" s="71"/>
      <c r="AN35" s="71"/>
      <c r="AO35" s="71"/>
      <c r="AP35" s="71"/>
      <c r="AQ35" s="48"/>
      <c r="AR35" s="53"/>
      <c r="AS35" s="22"/>
    </row>
    <row r="36" spans="2:46" ht="15" customHeight="1">
      <c r="B36" s="120"/>
      <c r="C36" s="121"/>
      <c r="D36" s="122"/>
      <c r="E36" s="33" t="s">
        <v>80</v>
      </c>
      <c r="F36" s="38">
        <v>0</v>
      </c>
      <c r="G36" s="82" t="s">
        <v>46</v>
      </c>
      <c r="J36" s="41" t="s">
        <v>127</v>
      </c>
      <c r="AL36" s="50"/>
      <c r="AM36" s="50"/>
      <c r="AN36" s="50"/>
      <c r="AO36" s="50"/>
      <c r="AP36" s="50"/>
      <c r="AQ36" s="48"/>
      <c r="AR36" s="52"/>
      <c r="AS36" s="22"/>
    </row>
    <row r="37" spans="2:46" ht="15" customHeight="1">
      <c r="B37" s="120"/>
      <c r="C37" s="121"/>
      <c r="D37" s="122"/>
      <c r="E37" s="33" t="s">
        <v>35</v>
      </c>
      <c r="F37" s="38">
        <v>0</v>
      </c>
      <c r="G37" s="82" t="s">
        <v>47</v>
      </c>
      <c r="J37" s="75" t="s">
        <v>79</v>
      </c>
      <c r="K37" s="132" t="s">
        <v>78</v>
      </c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09" t="e">
        <f>R51/R52</f>
        <v>#VALUE!</v>
      </c>
      <c r="AM37" s="109"/>
      <c r="AN37" s="109"/>
      <c r="AO37" s="109"/>
      <c r="AP37" s="109"/>
      <c r="AQ37" s="48"/>
      <c r="AR37" s="52"/>
      <c r="AS37" s="27"/>
    </row>
    <row r="38" spans="2:46" ht="15" customHeight="1">
      <c r="B38" s="120"/>
      <c r="C38" s="121"/>
      <c r="D38" s="122"/>
      <c r="E38" s="33" t="s">
        <v>36</v>
      </c>
      <c r="F38" s="38">
        <v>0</v>
      </c>
      <c r="G38" s="82" t="s">
        <v>47</v>
      </c>
      <c r="J38" s="126" t="s">
        <v>77</v>
      </c>
      <c r="K38" s="127" t="s">
        <v>125</v>
      </c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9"/>
      <c r="AL38" s="109" t="e">
        <f>F8-AL37</f>
        <v>#VALUE!</v>
      </c>
      <c r="AM38" s="109"/>
      <c r="AN38" s="109"/>
      <c r="AO38" s="109"/>
      <c r="AP38" s="109"/>
      <c r="AQ38" s="54"/>
      <c r="AR38" s="54"/>
    </row>
    <row r="39" spans="2:46" ht="15" customHeight="1">
      <c r="B39" s="120"/>
      <c r="C39" s="121"/>
      <c r="D39" s="122"/>
      <c r="E39" s="33" t="s">
        <v>37</v>
      </c>
      <c r="F39" s="38">
        <v>0</v>
      </c>
      <c r="G39" s="82" t="s">
        <v>46</v>
      </c>
      <c r="J39" s="126"/>
      <c r="K39" s="106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8"/>
      <c r="AL39" s="109"/>
      <c r="AM39" s="109"/>
      <c r="AN39" s="109"/>
      <c r="AO39" s="109"/>
      <c r="AP39" s="109"/>
      <c r="AQ39" s="112"/>
      <c r="AR39" s="112"/>
    </row>
    <row r="40" spans="2:46" ht="15" customHeight="1">
      <c r="B40" s="120"/>
      <c r="C40" s="121"/>
      <c r="D40" s="122"/>
      <c r="E40" s="33" t="s">
        <v>76</v>
      </c>
      <c r="F40" s="38">
        <v>0</v>
      </c>
      <c r="G40" s="82" t="s">
        <v>47</v>
      </c>
      <c r="J40" s="75" t="s">
        <v>75</v>
      </c>
      <c r="K40" s="106" t="s">
        <v>74</v>
      </c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8"/>
      <c r="AL40" s="130" t="e">
        <f>IF(AQ41&lt;=0,"黒字なので必要ない",AQ41)</f>
        <v>#VALUE!</v>
      </c>
      <c r="AM40" s="130"/>
      <c r="AN40" s="130"/>
      <c r="AO40" s="130"/>
      <c r="AP40" s="130"/>
      <c r="AQ40" s="74"/>
      <c r="AR40" s="74"/>
    </row>
    <row r="41" spans="2:46" ht="15" customHeight="1">
      <c r="B41" s="120"/>
      <c r="C41" s="121"/>
      <c r="D41" s="122"/>
      <c r="E41" s="33" t="s">
        <v>38</v>
      </c>
      <c r="F41" s="38">
        <v>0</v>
      </c>
      <c r="G41" s="82" t="s">
        <v>47</v>
      </c>
      <c r="J41" s="75" t="s">
        <v>73</v>
      </c>
      <c r="K41" s="106" t="s">
        <v>72</v>
      </c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8"/>
      <c r="AL41" s="109" t="e">
        <f>IF(AQ42&lt;=0,"黒字なので必要ない",AQ42)</f>
        <v>#VALUE!</v>
      </c>
      <c r="AM41" s="109"/>
      <c r="AN41" s="109"/>
      <c r="AO41" s="109"/>
      <c r="AP41" s="109"/>
      <c r="AQ41" s="114" t="e">
        <f>(AL38/Q24)*-1</f>
        <v>#VALUE!</v>
      </c>
      <c r="AR41" s="115"/>
      <c r="AS41" s="28"/>
      <c r="AT41" s="27"/>
    </row>
    <row r="42" spans="2:46" ht="15" customHeight="1">
      <c r="B42" s="120"/>
      <c r="C42" s="121"/>
      <c r="D42" s="122"/>
      <c r="E42" s="33" t="s">
        <v>39</v>
      </c>
      <c r="F42" s="38">
        <v>0</v>
      </c>
      <c r="G42" s="82" t="s">
        <v>47</v>
      </c>
      <c r="J42" s="69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1"/>
      <c r="AM42" s="71"/>
      <c r="AN42" s="71"/>
      <c r="AO42" s="71"/>
      <c r="AP42" s="71"/>
      <c r="AQ42" s="115" t="e">
        <f>(AL38/L23)*-1</f>
        <v>#VALUE!</v>
      </c>
      <c r="AR42" s="115"/>
      <c r="AS42" s="42"/>
      <c r="AT42" s="42"/>
    </row>
    <row r="43" spans="2:46" ht="15" customHeight="1">
      <c r="B43" s="120"/>
      <c r="C43" s="121"/>
      <c r="D43" s="122"/>
      <c r="E43" s="33" t="s">
        <v>40</v>
      </c>
      <c r="F43" s="38">
        <v>0</v>
      </c>
      <c r="G43" s="83"/>
      <c r="J43" s="41" t="s">
        <v>122</v>
      </c>
      <c r="K43" s="30"/>
      <c r="L43" s="30"/>
      <c r="M43" s="30"/>
      <c r="N43" s="30"/>
      <c r="O43" s="23"/>
      <c r="P43" s="30"/>
      <c r="Q43" s="30"/>
      <c r="R43" s="30"/>
      <c r="S43" s="21"/>
      <c r="T43" s="21"/>
      <c r="U43" s="21"/>
      <c r="V43" s="25"/>
      <c r="W43" s="26"/>
      <c r="X43" s="26"/>
      <c r="Y43" s="26"/>
      <c r="Z43" s="26"/>
      <c r="AA43" s="26"/>
      <c r="AB43" s="26"/>
      <c r="AC43" s="26"/>
      <c r="AL43" s="50"/>
      <c r="AM43" s="50"/>
      <c r="AN43" s="50"/>
      <c r="AO43" s="50"/>
      <c r="AP43" s="50"/>
      <c r="AQ43" s="55"/>
      <c r="AR43" s="55"/>
      <c r="AS43" s="42"/>
      <c r="AT43" s="42"/>
    </row>
    <row r="44" spans="2:46" ht="15" customHeight="1">
      <c r="B44" s="120"/>
      <c r="C44" s="121"/>
      <c r="D44" s="122"/>
      <c r="E44" s="44" t="s">
        <v>71</v>
      </c>
      <c r="F44" s="38">
        <v>0</v>
      </c>
      <c r="G44" s="83"/>
      <c r="J44" s="76" t="s">
        <v>70</v>
      </c>
      <c r="K44" s="116" t="s">
        <v>69</v>
      </c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09" t="e">
        <f>AG51/AG52</f>
        <v>#DIV/0!</v>
      </c>
      <c r="AM44" s="109"/>
      <c r="AN44" s="109"/>
      <c r="AO44" s="109"/>
      <c r="AP44" s="109"/>
      <c r="AQ44" s="56"/>
      <c r="AR44" s="57"/>
      <c r="AS44" s="23"/>
      <c r="AT44" s="42"/>
    </row>
    <row r="45" spans="2:46" ht="15" customHeight="1">
      <c r="B45" s="123"/>
      <c r="C45" s="124"/>
      <c r="D45" s="125"/>
      <c r="E45" s="33" t="s">
        <v>41</v>
      </c>
      <c r="F45" s="46">
        <f>SUM(F13:F44)</f>
        <v>0</v>
      </c>
      <c r="G45" s="83"/>
      <c r="J45" s="75" t="s">
        <v>68</v>
      </c>
      <c r="K45" s="106" t="s">
        <v>53</v>
      </c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8"/>
      <c r="AL45" s="109" t="e">
        <f>F8-AL44</f>
        <v>#DIV/0!</v>
      </c>
      <c r="AM45" s="109"/>
      <c r="AN45" s="109"/>
      <c r="AO45" s="109"/>
      <c r="AP45" s="109"/>
      <c r="AQ45" s="56"/>
      <c r="AR45" s="57"/>
      <c r="AT45" s="29"/>
    </row>
    <row r="46" spans="2:46" ht="15" customHeight="1" thickBot="1">
      <c r="B46" s="110" t="s">
        <v>42</v>
      </c>
      <c r="C46" s="111"/>
      <c r="D46" s="111"/>
      <c r="E46" s="111"/>
      <c r="F46" s="47">
        <f>F8-F45</f>
        <v>0</v>
      </c>
      <c r="G46" s="83"/>
      <c r="H46" s="63"/>
      <c r="J46" s="69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1"/>
      <c r="AM46" s="71"/>
      <c r="AN46" s="71"/>
      <c r="AO46" s="71"/>
      <c r="AP46" s="71"/>
      <c r="AQ46" s="112"/>
      <c r="AR46" s="112"/>
      <c r="AT46" s="29"/>
    </row>
    <row r="47" spans="2:46" ht="12" customHeight="1" thickBot="1">
      <c r="B47" s="77"/>
      <c r="C47" s="77"/>
      <c r="D47" s="77"/>
      <c r="E47" s="77"/>
      <c r="F47" s="78"/>
      <c r="G47" s="83"/>
      <c r="H47" s="63"/>
      <c r="J47" s="24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23"/>
      <c r="AM47" s="23"/>
      <c r="AN47" s="23"/>
      <c r="AO47" s="23"/>
      <c r="AP47" s="23"/>
      <c r="AQ47" s="113"/>
      <c r="AR47" s="113"/>
      <c r="AS47" s="31"/>
    </row>
    <row r="48" spans="2:46" ht="15" customHeight="1" thickBot="1">
      <c r="B48" s="104" t="s">
        <v>67</v>
      </c>
      <c r="C48" s="105"/>
      <c r="D48" s="105"/>
      <c r="E48" s="105"/>
      <c r="F48" s="81" t="e">
        <f>SUM(F52:F55)</f>
        <v>#VALUE!</v>
      </c>
      <c r="G48" s="83"/>
      <c r="H48" s="64"/>
      <c r="I48" s="63"/>
      <c r="J48" s="9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23"/>
      <c r="AM48" s="23"/>
      <c r="AN48" s="23"/>
      <c r="AO48" s="23"/>
      <c r="AP48" s="23"/>
      <c r="AQ48" s="113"/>
      <c r="AR48" s="113"/>
    </row>
    <row r="49" spans="2:68" ht="15" customHeight="1" thickBot="1">
      <c r="B49" s="77"/>
      <c r="C49" s="77"/>
      <c r="D49" s="77"/>
      <c r="E49" s="77"/>
      <c r="F49" s="78"/>
      <c r="G49" s="83"/>
      <c r="H49" s="63"/>
      <c r="I49" s="63"/>
      <c r="J49" s="89" t="s">
        <v>48</v>
      </c>
      <c r="K49" s="89"/>
      <c r="L49" s="89"/>
      <c r="M49" s="89"/>
      <c r="N49" s="89"/>
      <c r="O49" s="85"/>
      <c r="P49" s="85"/>
      <c r="Q49" s="85"/>
      <c r="R49" s="86"/>
      <c r="S49" s="83"/>
      <c r="T49" s="83"/>
      <c r="U49" s="83"/>
      <c r="V49" s="89"/>
      <c r="W49" s="87"/>
      <c r="X49" s="87"/>
      <c r="Y49" s="88" t="s">
        <v>52</v>
      </c>
      <c r="Z49" s="88"/>
      <c r="AA49" s="88"/>
      <c r="AB49" s="88"/>
      <c r="AC49" s="89"/>
      <c r="AD49" s="89"/>
      <c r="AE49" s="89"/>
      <c r="AF49" s="89"/>
      <c r="AG49" s="90"/>
      <c r="AH49" s="90"/>
      <c r="AI49" s="90"/>
      <c r="AJ49" s="89"/>
      <c r="AK49" s="89"/>
      <c r="AL49" s="88"/>
      <c r="AM49" s="88"/>
      <c r="AN49" s="90"/>
      <c r="AO49" s="90"/>
      <c r="AP49" s="88"/>
      <c r="AQ49" s="23"/>
      <c r="AR49" s="23"/>
      <c r="AS49" s="23"/>
      <c r="AT49" s="31"/>
      <c r="AU49" s="23"/>
      <c r="AV49" s="23"/>
    </row>
    <row r="50" spans="2:68" ht="15" customHeight="1" thickBot="1">
      <c r="B50" s="104" t="s">
        <v>44</v>
      </c>
      <c r="C50" s="105"/>
      <c r="D50" s="105"/>
      <c r="E50" s="105"/>
      <c r="F50" s="81" t="e">
        <f>F46-F48</f>
        <v>#VALUE!</v>
      </c>
      <c r="G50" s="83"/>
      <c r="H50" s="63"/>
      <c r="I50" s="63"/>
      <c r="J50" s="97" t="s">
        <v>123</v>
      </c>
      <c r="K50" s="97"/>
      <c r="L50" s="97"/>
      <c r="M50" s="97"/>
      <c r="N50" s="83"/>
      <c r="O50" s="83"/>
      <c r="P50" s="83"/>
      <c r="Q50" s="83"/>
      <c r="R50" s="98" t="e">
        <f>SUMIF(G13:G55,"変",F13:F55)</f>
        <v>#VALUE!</v>
      </c>
      <c r="S50" s="98"/>
      <c r="T50" s="98"/>
      <c r="U50" s="83"/>
      <c r="V50" s="83"/>
      <c r="W50" s="87"/>
      <c r="X50" s="87"/>
      <c r="Y50" s="97" t="s">
        <v>49</v>
      </c>
      <c r="Z50" s="97"/>
      <c r="AA50" s="97"/>
      <c r="AB50" s="97"/>
      <c r="AC50" s="83"/>
      <c r="AD50" s="83"/>
      <c r="AE50" s="83"/>
      <c r="AF50" s="83"/>
      <c r="AG50" s="98">
        <f>SUMIF(G12:G44,"変",F12:F44)</f>
        <v>0</v>
      </c>
      <c r="AH50" s="98"/>
      <c r="AI50" s="98"/>
      <c r="AJ50" s="83"/>
      <c r="AK50" s="89"/>
      <c r="AL50" s="99"/>
      <c r="AM50" s="99"/>
      <c r="AN50" s="99"/>
      <c r="AO50" s="99"/>
      <c r="AP50" s="99"/>
      <c r="AQ50" s="23"/>
      <c r="AR50" s="23"/>
      <c r="AS50" s="23"/>
      <c r="AT50" s="23"/>
      <c r="AU50" s="23"/>
      <c r="AV50" s="23"/>
    </row>
    <row r="51" spans="2:68" ht="15" customHeight="1">
      <c r="B51" s="79"/>
      <c r="C51" s="79"/>
      <c r="D51" s="79"/>
      <c r="E51" s="79"/>
      <c r="F51" s="80"/>
      <c r="G51" s="83"/>
      <c r="H51" s="63"/>
      <c r="I51" s="63"/>
      <c r="J51" s="97" t="s">
        <v>50</v>
      </c>
      <c r="K51" s="97"/>
      <c r="L51" s="97"/>
      <c r="M51" s="97"/>
      <c r="N51" s="83"/>
      <c r="O51" s="83"/>
      <c r="P51" s="83"/>
      <c r="Q51" s="83"/>
      <c r="R51" s="98" t="e">
        <f>SUMIF(G12:G55,"固",F12:F55)</f>
        <v>#VALUE!</v>
      </c>
      <c r="S51" s="98"/>
      <c r="T51" s="98"/>
      <c r="U51" s="83"/>
      <c r="V51" s="83"/>
      <c r="W51" s="87"/>
      <c r="X51" s="87"/>
      <c r="Y51" s="97" t="s">
        <v>50</v>
      </c>
      <c r="Z51" s="97"/>
      <c r="AA51" s="97"/>
      <c r="AB51" s="97"/>
      <c r="AC51" s="83"/>
      <c r="AD51" s="83"/>
      <c r="AE51" s="83"/>
      <c r="AF51" s="83"/>
      <c r="AG51" s="98">
        <f>SUMIF(G13:G44,"固",F13:F44)</f>
        <v>0</v>
      </c>
      <c r="AH51" s="98"/>
      <c r="AI51" s="98"/>
      <c r="AJ51" s="83"/>
      <c r="AK51" s="89"/>
      <c r="AL51" s="99"/>
      <c r="AM51" s="99"/>
      <c r="AN51" s="99"/>
      <c r="AO51" s="99"/>
      <c r="AP51" s="99"/>
      <c r="AQ51" s="23"/>
      <c r="AR51" s="23"/>
      <c r="AS51" s="23"/>
      <c r="AT51" s="23"/>
      <c r="AU51" s="23"/>
      <c r="AV51" s="23"/>
    </row>
    <row r="52" spans="2:68" ht="15" customHeight="1">
      <c r="B52" s="100" t="s">
        <v>121</v>
      </c>
      <c r="C52" s="100"/>
      <c r="D52" s="100"/>
      <c r="E52" s="100"/>
      <c r="F52" s="93">
        <f>AD22*1/6</f>
        <v>0</v>
      </c>
      <c r="G52" s="84" t="s">
        <v>47</v>
      </c>
      <c r="H52" s="63"/>
      <c r="I52" s="63"/>
      <c r="J52" s="101" t="s">
        <v>51</v>
      </c>
      <c r="K52" s="101"/>
      <c r="L52" s="101"/>
      <c r="M52" s="101"/>
      <c r="N52" s="83"/>
      <c r="O52" s="83"/>
      <c r="P52" s="83"/>
      <c r="Q52" s="83"/>
      <c r="R52" s="102" t="e">
        <f>1-R50/F5</f>
        <v>#VALUE!</v>
      </c>
      <c r="S52" s="102"/>
      <c r="T52" s="102"/>
      <c r="U52" s="83"/>
      <c r="V52" s="83"/>
      <c r="W52" s="83"/>
      <c r="X52" s="83"/>
      <c r="Y52" s="101" t="s">
        <v>51</v>
      </c>
      <c r="Z52" s="101"/>
      <c r="AA52" s="101"/>
      <c r="AB52" s="101"/>
      <c r="AC52" s="83"/>
      <c r="AD52" s="83"/>
      <c r="AE52" s="83"/>
      <c r="AF52" s="83"/>
      <c r="AG52" s="103" t="e">
        <f>1-(AG50/(F5-F6))</f>
        <v>#DIV/0!</v>
      </c>
      <c r="AH52" s="103"/>
      <c r="AI52" s="103"/>
      <c r="AJ52" s="83"/>
      <c r="AK52" s="89"/>
      <c r="AL52" s="88"/>
      <c r="AM52" s="88"/>
      <c r="AN52" s="88"/>
      <c r="AO52" s="88"/>
      <c r="AP52" s="88"/>
      <c r="AQ52" s="23"/>
      <c r="AR52" s="23"/>
      <c r="AS52" s="23"/>
      <c r="AT52" s="23"/>
      <c r="AU52" s="23"/>
      <c r="AV52" s="23"/>
    </row>
    <row r="53" spans="2:68" ht="15" customHeight="1">
      <c r="B53" s="100"/>
      <c r="C53" s="100"/>
      <c r="D53" s="100"/>
      <c r="E53" s="100"/>
      <c r="F53" s="93">
        <f>AD22*5/6</f>
        <v>0</v>
      </c>
      <c r="G53" s="84" t="s">
        <v>47</v>
      </c>
      <c r="H53" s="63"/>
      <c r="I53" s="63"/>
      <c r="J53" s="101"/>
      <c r="K53" s="101"/>
      <c r="L53" s="101"/>
      <c r="M53" s="101"/>
      <c r="N53" s="83"/>
      <c r="O53" s="83"/>
      <c r="P53" s="83"/>
      <c r="Q53" s="83"/>
      <c r="R53" s="91"/>
      <c r="S53" s="91"/>
      <c r="T53" s="91"/>
      <c r="U53" s="83"/>
      <c r="V53" s="83"/>
      <c r="W53" s="83"/>
      <c r="X53" s="83"/>
      <c r="Y53" s="101"/>
      <c r="Z53" s="101"/>
      <c r="AA53" s="101"/>
      <c r="AB53" s="101"/>
      <c r="AC53" s="83"/>
      <c r="AD53" s="83"/>
      <c r="AE53" s="83"/>
      <c r="AF53" s="83"/>
      <c r="AG53" s="92"/>
      <c r="AH53" s="92"/>
      <c r="AI53" s="92"/>
      <c r="AJ53" s="83"/>
      <c r="AK53" s="89"/>
      <c r="AL53" s="88"/>
      <c r="AM53" s="88"/>
      <c r="AN53" s="88"/>
      <c r="AO53" s="88"/>
      <c r="AP53" s="88"/>
      <c r="AQ53" s="23"/>
      <c r="AR53" s="23"/>
      <c r="AS53" s="23"/>
      <c r="AT53" s="23"/>
      <c r="AU53" s="23"/>
      <c r="AV53" s="23"/>
    </row>
    <row r="54" spans="2:68" ht="15" customHeight="1">
      <c r="B54" s="96" t="s">
        <v>43</v>
      </c>
      <c r="C54" s="96"/>
      <c r="D54" s="96"/>
      <c r="E54" s="96"/>
      <c r="F54" s="94" t="e">
        <f>AQ14*1/6</f>
        <v>#VALUE!</v>
      </c>
      <c r="G54" s="83" t="s">
        <v>47</v>
      </c>
      <c r="I54" s="63"/>
      <c r="J54" s="101"/>
      <c r="K54" s="101"/>
      <c r="L54" s="101"/>
      <c r="M54" s="101"/>
      <c r="N54" s="83"/>
      <c r="O54" s="83"/>
      <c r="P54" s="83"/>
      <c r="Q54" s="83"/>
      <c r="R54" s="89"/>
      <c r="S54" s="89"/>
      <c r="T54" s="89"/>
      <c r="U54" s="83"/>
      <c r="V54" s="83"/>
      <c r="W54" s="83"/>
      <c r="X54" s="83"/>
      <c r="Y54" s="101"/>
      <c r="Z54" s="101"/>
      <c r="AA54" s="101"/>
      <c r="AB54" s="101"/>
      <c r="AC54" s="83"/>
      <c r="AD54" s="83"/>
      <c r="AE54" s="83"/>
      <c r="AF54" s="83"/>
      <c r="AG54" s="83"/>
      <c r="AH54" s="83"/>
      <c r="AI54" s="83"/>
      <c r="AJ54" s="83"/>
      <c r="AK54" s="89"/>
      <c r="AL54" s="89"/>
      <c r="AM54" s="89"/>
      <c r="AN54" s="89"/>
      <c r="AO54" s="89"/>
      <c r="AP54" s="89"/>
    </row>
    <row r="55" spans="2:68" ht="15" customHeight="1">
      <c r="B55" s="96"/>
      <c r="C55" s="96"/>
      <c r="D55" s="96"/>
      <c r="E55" s="96"/>
      <c r="F55" s="94" t="e">
        <f>AQ14*5/6</f>
        <v>#VALUE!</v>
      </c>
      <c r="G55" s="83" t="s">
        <v>46</v>
      </c>
      <c r="I55" s="63"/>
      <c r="J55" s="101"/>
      <c r="K55" s="101"/>
      <c r="L55" s="101"/>
      <c r="M55" s="101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101"/>
      <c r="Z55" s="101"/>
      <c r="AA55" s="101"/>
      <c r="AB55" s="101"/>
      <c r="AC55" s="83"/>
      <c r="AD55" s="83"/>
      <c r="AE55" s="83"/>
      <c r="AF55" s="83"/>
      <c r="AG55" s="83"/>
      <c r="AH55" s="83"/>
      <c r="AI55" s="83"/>
      <c r="AJ55" s="83"/>
      <c r="AK55" s="89"/>
      <c r="AL55" s="89"/>
      <c r="AM55" s="89"/>
      <c r="AN55" s="89"/>
      <c r="AO55" s="89"/>
      <c r="AP55" s="89"/>
      <c r="BK55" s="21"/>
      <c r="BN55" s="21"/>
      <c r="BO55" s="21"/>
      <c r="BP55" s="21"/>
    </row>
    <row r="56" spans="2:68" ht="18" customHeight="1">
      <c r="G56" s="61"/>
      <c r="V56" s="61"/>
    </row>
    <row r="57" spans="2:68" ht="15" customHeight="1">
      <c r="B57" s="32"/>
      <c r="C57" s="32"/>
      <c r="D57" s="32"/>
      <c r="E57" s="32"/>
      <c r="F57" s="32"/>
      <c r="G57" s="48"/>
    </row>
    <row r="58" spans="2:68" ht="15" customHeight="1"/>
    <row r="59" spans="2:68" ht="18" customHeight="1"/>
    <row r="60" spans="2:68" ht="18" customHeight="1"/>
    <row r="61" spans="2:68" ht="18" customHeight="1"/>
    <row r="62" spans="2:68" ht="18" customHeight="1"/>
  </sheetData>
  <sheetProtection password="8124" sheet="1" objects="1" scenarios="1" selectLockedCells="1"/>
  <mergeCells count="138">
    <mergeCell ref="L8:O8"/>
    <mergeCell ref="P8:S8"/>
    <mergeCell ref="V8:AC8"/>
    <mergeCell ref="AD8:AG8"/>
    <mergeCell ref="J9:K9"/>
    <mergeCell ref="L9:O9"/>
    <mergeCell ref="P9:S9"/>
    <mergeCell ref="B4:F4"/>
    <mergeCell ref="B5:D8"/>
    <mergeCell ref="J5:K6"/>
    <mergeCell ref="L5:O6"/>
    <mergeCell ref="P5:S6"/>
    <mergeCell ref="AD6:AG6"/>
    <mergeCell ref="J7:K7"/>
    <mergeCell ref="L7:O7"/>
    <mergeCell ref="P7:S7"/>
    <mergeCell ref="J8:K8"/>
    <mergeCell ref="AI9:AP9"/>
    <mergeCell ref="AQ9:AT9"/>
    <mergeCell ref="J10:K10"/>
    <mergeCell ref="L10:O10"/>
    <mergeCell ref="P10:S10"/>
    <mergeCell ref="V10:AC10"/>
    <mergeCell ref="AD10:AG10"/>
    <mergeCell ref="AI10:AP10"/>
    <mergeCell ref="AQ10:AT10"/>
    <mergeCell ref="AQ11:AT11"/>
    <mergeCell ref="B12:F12"/>
    <mergeCell ref="J12:K12"/>
    <mergeCell ref="L12:O12"/>
    <mergeCell ref="P12:S12"/>
    <mergeCell ref="AI12:AP12"/>
    <mergeCell ref="AQ12:AT12"/>
    <mergeCell ref="J11:K11"/>
    <mergeCell ref="L11:O11"/>
    <mergeCell ref="P11:S11"/>
    <mergeCell ref="V11:AC12"/>
    <mergeCell ref="AD11:AG12"/>
    <mergeCell ref="AI11:AP11"/>
    <mergeCell ref="B13:C23"/>
    <mergeCell ref="D13:D15"/>
    <mergeCell ref="J13:K13"/>
    <mergeCell ref="L13:O13"/>
    <mergeCell ref="P13:S13"/>
    <mergeCell ref="AI13:AP13"/>
    <mergeCell ref="D16:D17"/>
    <mergeCell ref="J16:K16"/>
    <mergeCell ref="L16:O16"/>
    <mergeCell ref="P16:S16"/>
    <mergeCell ref="V16:AC16"/>
    <mergeCell ref="AD16:AG16"/>
    <mergeCell ref="J17:K17"/>
    <mergeCell ref="L17:O17"/>
    <mergeCell ref="P17:S17"/>
    <mergeCell ref="D18:D23"/>
    <mergeCell ref="J18:K18"/>
    <mergeCell ref="L18:O18"/>
    <mergeCell ref="P18:S18"/>
    <mergeCell ref="V18:AC18"/>
    <mergeCell ref="AD18:AG18"/>
    <mergeCell ref="AI18:AP21"/>
    <mergeCell ref="AQ13:AT13"/>
    <mergeCell ref="J14:K14"/>
    <mergeCell ref="L14:O14"/>
    <mergeCell ref="P14:S14"/>
    <mergeCell ref="AD14:AG14"/>
    <mergeCell ref="AI14:AP15"/>
    <mergeCell ref="AQ14:AT15"/>
    <mergeCell ref="J15:K15"/>
    <mergeCell ref="L15:O15"/>
    <mergeCell ref="P15:S15"/>
    <mergeCell ref="K32:AK32"/>
    <mergeCell ref="K28:AK28"/>
    <mergeCell ref="AL28:AP28"/>
    <mergeCell ref="AU28:AV28"/>
    <mergeCell ref="K29:AK29"/>
    <mergeCell ref="AL29:AP29"/>
    <mergeCell ref="P21:S22"/>
    <mergeCell ref="V22:AC22"/>
    <mergeCell ref="AD22:AG22"/>
    <mergeCell ref="L23:O23"/>
    <mergeCell ref="P23:S23"/>
    <mergeCell ref="J24:P24"/>
    <mergeCell ref="Q24:S24"/>
    <mergeCell ref="K27:AK27"/>
    <mergeCell ref="AQ18:AT21"/>
    <mergeCell ref="J19:K19"/>
    <mergeCell ref="L19:O19"/>
    <mergeCell ref="P19:S19"/>
    <mergeCell ref="V19:AC20"/>
    <mergeCell ref="AD19:AG20"/>
    <mergeCell ref="J21:K22"/>
    <mergeCell ref="L21:O22"/>
    <mergeCell ref="AL27:AP27"/>
    <mergeCell ref="AQ46:AR46"/>
    <mergeCell ref="AQ47:AR47"/>
    <mergeCell ref="B48:E48"/>
    <mergeCell ref="AQ48:AR48"/>
    <mergeCell ref="K41:AK41"/>
    <mergeCell ref="AL41:AP41"/>
    <mergeCell ref="AQ41:AR41"/>
    <mergeCell ref="AQ42:AR42"/>
    <mergeCell ref="K44:AK44"/>
    <mergeCell ref="AL44:AP44"/>
    <mergeCell ref="B24:D45"/>
    <mergeCell ref="J38:J39"/>
    <mergeCell ref="K38:AK39"/>
    <mergeCell ref="AL38:AP39"/>
    <mergeCell ref="AQ39:AR39"/>
    <mergeCell ref="K40:AK40"/>
    <mergeCell ref="AL40:AP40"/>
    <mergeCell ref="AL32:AP32"/>
    <mergeCell ref="K33:AK33"/>
    <mergeCell ref="AL33:AP33"/>
    <mergeCell ref="K34:AK34"/>
    <mergeCell ref="AL34:AP34"/>
    <mergeCell ref="K37:AK37"/>
    <mergeCell ref="AL37:AP37"/>
    <mergeCell ref="B50:E50"/>
    <mergeCell ref="J50:M50"/>
    <mergeCell ref="R50:T50"/>
    <mergeCell ref="Y50:AB50"/>
    <mergeCell ref="AG50:AI50"/>
    <mergeCell ref="AL50:AP50"/>
    <mergeCell ref="K45:AK45"/>
    <mergeCell ref="AL45:AP45"/>
    <mergeCell ref="B46:E46"/>
    <mergeCell ref="B54:E55"/>
    <mergeCell ref="J51:M51"/>
    <mergeCell ref="R51:T51"/>
    <mergeCell ref="Y51:AB51"/>
    <mergeCell ref="AG51:AI51"/>
    <mergeCell ref="AL51:AP51"/>
    <mergeCell ref="B52:E53"/>
    <mergeCell ref="J52:M55"/>
    <mergeCell ref="R52:T52"/>
    <mergeCell ref="Y52:AB55"/>
    <mergeCell ref="AG52:AI52"/>
  </mergeCells>
  <phoneticPr fontId="4"/>
  <pageMargins left="0.70866141732283472" right="0.70866141732283472" top="0.55118110236220474" bottom="0.55118110236220474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（まちむら版）ざっくり原価シート2020</vt:lpstr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possum</dc:creator>
  <cp:lastModifiedBy>possum</cp:lastModifiedBy>
  <cp:lastPrinted>2020-02-15T03:58:21Z</cp:lastPrinted>
  <dcterms:created xsi:type="dcterms:W3CDTF">2016-01-11T15:06:35Z</dcterms:created>
  <dcterms:modified xsi:type="dcterms:W3CDTF">2020-02-16T16:08:14Z</dcterms:modified>
</cp:coreProperties>
</file>